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 de formació" sheetId="1" state="visible" r:id="rId3"/>
    <sheet name="DNF" sheetId="2" state="visible" r:id="rId4"/>
    <sheet name="Pressupost" sheetId="3" state="visible" r:id="rId5"/>
  </sheets>
  <definedNames>
    <definedName function="false" hidden="false" localSheetId="1" name="_xlnm.Print_Area" vbProcedure="false">DNF!$A$1:$H$18</definedName>
    <definedName function="false" hidden="false" localSheetId="0" name="_xlnm.Print_Area" vbProcedure="false">'Pla de formació'!$A$1:$I$35</definedName>
    <definedName function="false" hidden="false" localSheetId="2" name="_xlnm.Print_Area" vbProcedure="false">Pressupost!$A$1:$G$29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<sst xmlns="http://schemas.openxmlformats.org/spreadsheetml/2006/main" count="109" uniqueCount="92">
  <si>
    <t xml:space="preserve">Pla de formació anual — plantilla de 9 camps</t>
  </si>
  <si>
    <t xml:space="preserve">Exemple hipotètic — orova.vn. Les tres primeres files reprodueixen l'exemple de la guia; substitueix-les per les dades de la teva empresa. Modalitat i Avaluació tenen llista desplegable (pots escriure el mètode després del nivell). Els imports són hipotètics, no preus de mercat.</t>
  </si>
  <si>
    <t xml:space="preserve">Departament</t>
  </si>
  <si>
    <t xml:space="preserve">Necessitat detectada</t>
  </si>
  <si>
    <t xml:space="preserve">Acció formativa</t>
  </si>
  <si>
    <t xml:space="preserve">Modalitat</t>
  </si>
  <si>
    <t xml:space="preserve">Dates</t>
  </si>
  <si>
    <t xml:space="preserve">Hores</t>
  </si>
  <si>
    <t xml:space="preserve">Cost hipotètic</t>
  </si>
  <si>
    <t xml:space="preserve">Responsable</t>
  </si>
  <si>
    <t xml:space="preserve">Avaluació (nivell Kirkpatrick)</t>
  </si>
  <si>
    <t xml:space="preserve">Vendes tècniques</t>
  </si>
  <si>
    <t xml:space="preserve">Negociació B2B i registre al CRM</t>
  </si>
  <si>
    <t xml:space="preserve">Negociació consultiva i registre CRM</t>
  </si>
  <si>
    <t xml:space="preserve">Mixta</t>
  </si>
  <si>
    <t xml:space="preserve">Febrer–març</t>
  </si>
  <si>
    <t xml:space="preserve">Cap de vendes</t>
  </si>
  <si>
    <t xml:space="preserve">Nivell 3: observació de reunions comercials</t>
  </si>
  <si>
    <t xml:space="preserve">Operacions / Magatzem</t>
  </si>
  <si>
    <t xml:space="preserve">Seguretat en carretons elevadors</t>
  </si>
  <si>
    <t xml:space="preserve">Prevenció de riscos en carretons i transpalets</t>
  </si>
  <si>
    <t xml:space="preserve">Presencial pràctica</t>
  </si>
  <si>
    <t xml:space="preserve">Abril</t>
  </si>
  <si>
    <t xml:space="preserve">Tècnic de PRL</t>
  </si>
  <si>
    <t xml:space="preserve">Nivell 2: prova pràctica</t>
  </si>
  <si>
    <t xml:space="preserve">Desenvolupament / TI</t>
  </si>
  <si>
    <t xml:space="preserve">Seguretat de la informació i RGPD</t>
  </si>
  <si>
    <t xml:space="preserve">Bones pràctiques de ciberseguretat</t>
  </si>
  <si>
    <t xml:space="preserve">En línia asíncrona</t>
  </si>
  <si>
    <t xml:space="preserve">Maig</t>
  </si>
  <si>
    <t xml:space="preserve">Responsable TI</t>
  </si>
  <si>
    <t xml:space="preserve">Nivell 2: qüestionari final</t>
  </si>
  <si>
    <t xml:space="preserve">Total</t>
  </si>
  <si>
    <t xml:space="preserve">Calendari i estat de cada acció (dates dd/mm/aaaa)</t>
  </si>
  <si>
    <t xml:space="preserve">Data d'inici</t>
  </si>
  <si>
    <t xml:space="preserve">Setmanes</t>
  </si>
  <si>
    <t xml:space="preserve">Data límit</t>
  </si>
  <si>
    <t xml:space="preserve">Estat</t>
  </si>
  <si>
    <t xml:space="preserve">En curs</t>
  </si>
  <si>
    <t xml:space="preserve">Pendent</t>
  </si>
  <si>
    <t xml:space="preserve">Departament i Acció formativa es copien de la taula superior. Data límit = Data d'inici + Setmanes × 7. Exemple: 01/02/2027 + 8 × 7 = 29/03/2027.</t>
  </si>
  <si>
    <t xml:space="preserve">Exemple hipotètic — orova.vn</t>
  </si>
  <si>
    <t xml:space="preserve">Detecció de Necessitats Formatives (DNF)</t>
  </si>
  <si>
    <t xml:space="preserve">Exemple hipotètic — orova.vn. Una fila per procés que s'encalla: lliga cada necessitat a una evidència (incidències, errors, canvis d'equip). Prioritat amb llista desplegable.</t>
  </si>
  <si>
    <t xml:space="preserve">Resum per prioritat</t>
  </si>
  <si>
    <t xml:space="preserve">Procés amb fricció</t>
  </si>
  <si>
    <t xml:space="preserve">Evidència</t>
  </si>
  <si>
    <t xml:space="preserve">Tipus d'habilitat que manca</t>
  </si>
  <si>
    <t xml:space="preserve">Prioritat</t>
  </si>
  <si>
    <t xml:space="preserve">Necessitats</t>
  </si>
  <si>
    <t xml:space="preserve">Magatzem</t>
  </si>
  <si>
    <t xml:space="preserve">Preparació de comandes</t>
  </si>
  <si>
    <t xml:space="preserve">Errors registrats a l'ERP</t>
  </si>
  <si>
    <t xml:space="preserve">Coneixement tècnic d'eines</t>
  </si>
  <si>
    <t xml:space="preserve">Alta</t>
  </si>
  <si>
    <t xml:space="preserve">Obligatòria</t>
  </si>
  <si>
    <t xml:space="preserve">Atenció al client</t>
  </si>
  <si>
    <t xml:space="preserve">Gestió de reclamacions</t>
  </si>
  <si>
    <t xml:space="preserve">Reclamacions repetides pel mateix motiu</t>
  </si>
  <si>
    <t xml:space="preserve">Procediment intern</t>
  </si>
  <si>
    <t xml:space="preserve">Mitjana</t>
  </si>
  <si>
    <t xml:space="preserve">Producció</t>
  </si>
  <si>
    <t xml:space="preserve">Ús d'una màquina nova</t>
  </si>
  <si>
    <t xml:space="preserve">Canvi d'equip de treball</t>
  </si>
  <si>
    <t xml:space="preserve">Normativa (PRL)</t>
  </si>
  <si>
    <t xml:space="preserve">Baixa</t>
  </si>
  <si>
    <t xml:space="preserve">Pressupost per accions — pime hipotètica de 25 treballadors</t>
  </si>
  <si>
    <t xml:space="preserve">Exemple hipotètic — orova.vn. Imports en euros, no preus de mercat. Omple la bonificació que preveus tramitar: el cost net es calcula sol. Els costos que superin els màxims per hora i participant de FUNDAE els assumeix l'empresa.</t>
  </si>
  <si>
    <t xml:space="preserve">Participants</t>
  </si>
  <si>
    <t xml:space="preserve">Cost brut hipotètic</t>
  </si>
  <si>
    <t xml:space="preserve">Finançament previst</t>
  </si>
  <si>
    <t xml:space="preserve">Bonificació prevista</t>
  </si>
  <si>
    <t xml:space="preserve">Cost net per a l'empresa</t>
  </si>
  <si>
    <t xml:space="preserve">Prevenció de riscos en carretons</t>
  </si>
  <si>
    <t xml:space="preserve">Crèdit FUNDAE, si es compleixen els requisits</t>
  </si>
  <si>
    <t xml:space="preserve">Mitjans propis</t>
  </si>
  <si>
    <t xml:space="preserve">Càlcul orientatiu del crèdit FUNDAE — comprova-ho a fundae.es</t>
  </si>
  <si>
    <t xml:space="preserve">Base d'altres cotitzacions de l'any anterior (suma, €)</t>
  </si>
  <si>
    <t xml:space="preserve">Plantilla mitjana</t>
  </si>
  <si>
    <t xml:space="preserve">Percentatge</t>
  </si>
  <si>
    <t xml:space="preserve">Plantilla mitjana (treballadors)</t>
  </si>
  <si>
    <t xml:space="preserve">De 1 a 9 treballadors</t>
  </si>
  <si>
    <t xml:space="preserve">Quantia ingressada per formació professional (base × 0,7 %)</t>
  </si>
  <si>
    <t xml:space="preserve">De 10 a 49 treballadors</t>
  </si>
  <si>
    <t xml:space="preserve">Percentatge segons la plantilla mitjana</t>
  </si>
  <si>
    <t xml:space="preserve">De 50 a 249 treballadors</t>
  </si>
  <si>
    <t xml:space="preserve">Crèdit anual estimat</t>
  </si>
  <si>
    <t xml:space="preserve">250 treballadors o més</t>
  </si>
  <si>
    <t xml:space="preserve">Bonificació prevista al pla</t>
  </si>
  <si>
    <t xml:space="preserve">Crèdit restant estimat</t>
  </si>
  <si>
    <t xml:space="preserve">Exemple hipotètic: 625.000 € × 0,7 % = 4.375 €; 25 treballadors → 75 %; crèdit = 3.281,25 €.</t>
  </si>
  <si>
    <t xml:space="preserve">Càlcul orientatiu segons la guia «Cómo bonificarte» de FUNDAE: (base d'altres cotitzacions × 0,7 %) × percentatge segons la plantilla mitjana. L'import oficial el calcula l'aplicació de FUNDAE amb les dades de la Tresoreria General de la Seguretat Social; comprova-ho a fundae.es. Empreses de menys de 50 treballadors: el crèdit no consumit es pot acumular per als dos exercicis següents si es marca la casella a l'aplicació abans del 30 de juny.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</si>
</sst>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&quot; h&quot;"/>
    <numFmt numFmtId="166" formatCode="#,##0&quot; €&quot;"/>
    <numFmt numFmtId="167" formatCode="dd/mm/yyyy"/>
    <numFmt numFmtId="168" formatCode="0"/>
    <numFmt numFmtId="169" formatCode="0%"/>
    <numFmt numFmtId="170" formatCode="#,##0.00&quot; €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2"/>
      <name val="Calibri"/>
      <family val="0"/>
      <charset val="1"/>
    </font>
    <font>
      <sz val="9"/>
      <color rgb="FF595959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sz val="11"/>
      <name val="Calibri"/>
      <family val="0"/>
      <charset val="1"/>
    </font>
    <font>
      <sz val="10"/>
      <color rgb="FF595959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0" fillId="0" borderId="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EEF2F7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  <dxf>
      <font>
        <b val="1"/>
        <color rgb="FF111111"/>
      </font>
      <fill>
        <patternFill>
          <bgColor rgb="FFD9D9D9"/>
        </patternFill>
      </fill>
    </dxf>
    <dxf>
      <fill>
        <patternFill>
          <bgColor rgb="FFF2F2F2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8" type="wholeTable"/>
      <tableStyleElement dxfId="9" type="firstColumnStripe"/>
      <tableStyleElement dxfId="10" type="firstRowStripe"/>
      <tableStyleElement dxfId="11" type="lastColumn"/>
      <tableStyleElement dxfId="12" type="firstColumn"/>
      <tableStyleElement dxfId="13" type="headerRow"/>
      <tableStyleElement dxfId="14" type="totalRow"/>
    </tableStyle>
  </table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EEF2F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Calendari" displayName="Calendari" ref="A20:F32" headerRowCount="1" totalsRowCount="0" totalsRowShown="0">
  <autoFilter ref="A20:F32"/>
  <tableColumns count="6">
    <tableColumn id="1" name="Departament"/>
    <tableColumn id="2" name="Acció formativa"/>
    <tableColumn id="3" name="Data d'inici"/>
    <tableColumn id="4" name="Setmanes"/>
    <tableColumn id="5" name="Data límit"/>
    <tableColumn id="6" name="Estat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DNF" displayName="DNF" ref="A4:E16" headerRowCount="1" totalsRowCount="0" totalsRowShown="0">
  <autoFilter ref="A4:E16"/>
  <tableColumns count="5">
    <tableColumn id="1" name="Departament"/>
    <tableColumn id="2" name="Procés amb fricció"/>
    <tableColumn id="3" name="Evidència"/>
    <tableColumn id="4" name="Tipus d'habilitat que manca"/>
    <tableColumn id="5" name="Prioritat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PlaFormacio" displayName="PlaFormacio" ref="A4:I16" headerRowCount="1" totalsRowCount="0" totalsRowShown="0">
  <autoFilter ref="A4:I16"/>
  <tableColumns count="9">
    <tableColumn id="1" name="Departament"/>
    <tableColumn id="2" name="Necessitat detectada"/>
    <tableColumn id="3" name="Acció formativa"/>
    <tableColumn id="4" name="Modalitat"/>
    <tableColumn id="5" name="Dates"/>
    <tableColumn id="6" name="Hores"/>
    <tableColumn id="7" name="Cost hipotètic"/>
    <tableColumn id="8" name="Responsable"/>
    <tableColumn id="9" name="Avaluació (nivell Kirkpatrick)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Pressupost" displayName="Pressupost" ref="A4:G14" headerRowCount="1" totalsRowCount="0" totalsRowShown="0">
  <autoFilter ref="A4:G14"/>
  <tableColumns count="7">
    <tableColumn id="1" name="Acció formativa"/>
    <tableColumn id="2" name="Hores"/>
    <tableColumn id="3" name="Participants"/>
    <tableColumn id="4" name="Cost brut hipotètic"/>
    <tableColumn id="5" name="Finançament previst"/>
    <tableColumn id="6" name="Bonificació prevista"/>
    <tableColumn id="7" name="Cost net per a l'empresa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3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4"/>
    <col collapsed="false" customWidth="true" hidden="false" outlineLevel="0" max="3" min="3" style="0" width="36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8" min="8" style="0" width="18"/>
    <col collapsed="false" customWidth="true" hidden="false" outlineLevel="0" max="9" min="9" style="0" width="40"/>
  </cols>
  <sheetData>
    <row r="1" customFormat="false" ht="17.35" hidden="false" customHeight="false" outlineLevel="0" collapsed="false">
      <c r="A1" s="1" t="s">
        <v>0</v>
      </c>
    </row>
    <row r="2" customFormat="false" ht="43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33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33.75" hidden="false" customHeight="true" outlineLevel="0" collapsed="false">
      <c r="A5" s="4" t="s">
        <v>11</v>
      </c>
      <c r="B5" s="4" t="s">
        <v>12</v>
      </c>
      <c r="C5" s="4" t="s">
        <v>13</v>
      </c>
      <c r="D5" s="4" t="s">
        <v>14</v>
      </c>
      <c r="E5" s="5" t="s">
        <v>15</v>
      </c>
      <c r="F5" s="6" t="n">
        <v>20</v>
      </c>
      <c r="G5" s="7" t="n">
        <v>1500</v>
      </c>
      <c r="H5" s="4" t="s">
        <v>16</v>
      </c>
      <c r="I5" s="4" t="s">
        <v>17</v>
      </c>
    </row>
    <row r="6" customFormat="false" ht="33.75" hidden="false" customHeight="true" outlineLevel="0" collapsed="false">
      <c r="A6" s="4" t="s">
        <v>18</v>
      </c>
      <c r="B6" s="4" t="s">
        <v>19</v>
      </c>
      <c r="C6" s="4" t="s">
        <v>20</v>
      </c>
      <c r="D6" s="4" t="s">
        <v>21</v>
      </c>
      <c r="E6" s="5" t="s">
        <v>22</v>
      </c>
      <c r="F6" s="6" t="n">
        <v>8</v>
      </c>
      <c r="G6" s="7" t="n">
        <v>900</v>
      </c>
      <c r="H6" s="4" t="s">
        <v>23</v>
      </c>
      <c r="I6" s="4" t="s">
        <v>24</v>
      </c>
    </row>
    <row r="7" customFormat="false" ht="33.75" hidden="false" customHeight="true" outlineLevel="0" collapsed="false">
      <c r="A7" s="4" t="s">
        <v>25</v>
      </c>
      <c r="B7" s="4" t="s">
        <v>26</v>
      </c>
      <c r="C7" s="4" t="s">
        <v>27</v>
      </c>
      <c r="D7" s="4" t="s">
        <v>28</v>
      </c>
      <c r="E7" s="5" t="s">
        <v>29</v>
      </c>
      <c r="F7" s="6" t="n">
        <v>6</v>
      </c>
      <c r="G7" s="7" t="n">
        <v>600</v>
      </c>
      <c r="H7" s="4" t="s">
        <v>30</v>
      </c>
      <c r="I7" s="4" t="s">
        <v>31</v>
      </c>
    </row>
    <row r="8" customFormat="false" ht="19.5" hidden="false" customHeight="true" outlineLevel="0" collapsed="false">
      <c r="A8" s="4"/>
      <c r="B8" s="4"/>
      <c r="C8" s="4"/>
      <c r="D8" s="4"/>
      <c r="E8" s="5"/>
      <c r="F8" s="6"/>
      <c r="G8" s="7"/>
      <c r="H8" s="4"/>
      <c r="I8" s="4"/>
    </row>
    <row r="9" customFormat="false" ht="19.5" hidden="false" customHeight="true" outlineLevel="0" collapsed="false">
      <c r="A9" s="4"/>
      <c r="B9" s="4"/>
      <c r="C9" s="4"/>
      <c r="D9" s="4"/>
      <c r="E9" s="5"/>
      <c r="F9" s="6"/>
      <c r="G9" s="7"/>
      <c r="H9" s="4"/>
      <c r="I9" s="4"/>
    </row>
    <row r="10" customFormat="false" ht="19.5" hidden="false" customHeight="true" outlineLevel="0" collapsed="false">
      <c r="A10" s="4"/>
      <c r="B10" s="4"/>
      <c r="C10" s="4"/>
      <c r="D10" s="4"/>
      <c r="E10" s="5"/>
      <c r="F10" s="6"/>
      <c r="G10" s="7"/>
      <c r="H10" s="4"/>
      <c r="I10" s="4"/>
    </row>
    <row r="11" customFormat="false" ht="19.5" hidden="false" customHeight="true" outlineLevel="0" collapsed="false">
      <c r="A11" s="4"/>
      <c r="B11" s="4"/>
      <c r="C11" s="4"/>
      <c r="D11" s="4"/>
      <c r="E11" s="5"/>
      <c r="F11" s="6"/>
      <c r="G11" s="7"/>
      <c r="H11" s="4"/>
      <c r="I11" s="4"/>
    </row>
    <row r="12" customFormat="false" ht="19.5" hidden="false" customHeight="true" outlineLevel="0" collapsed="false">
      <c r="A12" s="4"/>
      <c r="B12" s="4"/>
      <c r="C12" s="4"/>
      <c r="D12" s="4"/>
      <c r="E12" s="5"/>
      <c r="F12" s="6"/>
      <c r="G12" s="7"/>
      <c r="H12" s="4"/>
      <c r="I12" s="4"/>
    </row>
    <row r="13" customFormat="false" ht="19.5" hidden="false" customHeight="true" outlineLevel="0" collapsed="false">
      <c r="A13" s="4"/>
      <c r="B13" s="4"/>
      <c r="C13" s="4"/>
      <c r="D13" s="4"/>
      <c r="E13" s="5"/>
      <c r="F13" s="6"/>
      <c r="G13" s="7"/>
      <c r="H13" s="4"/>
      <c r="I13" s="4"/>
    </row>
    <row r="14" customFormat="false" ht="19.5" hidden="false" customHeight="true" outlineLevel="0" collapsed="false">
      <c r="A14" s="4"/>
      <c r="B14" s="4"/>
      <c r="C14" s="4"/>
      <c r="D14" s="4"/>
      <c r="E14" s="5"/>
      <c r="F14" s="6"/>
      <c r="G14" s="7"/>
      <c r="H14" s="4"/>
      <c r="I14" s="4"/>
    </row>
    <row r="15" customFormat="false" ht="19.5" hidden="false" customHeight="true" outlineLevel="0" collapsed="false">
      <c r="A15" s="4"/>
      <c r="B15" s="4"/>
      <c r="C15" s="4"/>
      <c r="D15" s="4"/>
      <c r="E15" s="5"/>
      <c r="F15" s="6"/>
      <c r="G15" s="7"/>
      <c r="H15" s="4"/>
      <c r="I15" s="4"/>
    </row>
    <row r="16" customFormat="false" ht="19.5" hidden="false" customHeight="true" outlineLevel="0" collapsed="false">
      <c r="A16" s="4"/>
      <c r="B16" s="4"/>
      <c r="C16" s="4"/>
      <c r="D16" s="4"/>
      <c r="E16" s="5"/>
      <c r="F16" s="6"/>
      <c r="G16" s="7"/>
      <c r="H16" s="4"/>
      <c r="I16" s="4"/>
    </row>
    <row r="17" customFormat="false" ht="24" hidden="false" customHeight="true" outlineLevel="0" collapsed="false">
      <c r="A17" s="8" t="s">
        <v>32</v>
      </c>
      <c r="B17" s="8"/>
      <c r="C17" s="8"/>
      <c r="D17" s="8"/>
      <c r="E17" s="8"/>
      <c r="F17" s="9" t="n">
        <f aca="false">SUM(F5:F16)</f>
        <v>34</v>
      </c>
      <c r="G17" s="10" t="n">
        <f aca="false">SUM(G5:G16)</f>
        <v>3000</v>
      </c>
      <c r="H17" s="8"/>
      <c r="I17" s="8"/>
    </row>
    <row r="19" customFormat="false" ht="15" hidden="false" customHeight="false" outlineLevel="0" collapsed="false">
      <c r="A19" s="11" t="s">
        <v>33</v>
      </c>
    </row>
    <row r="20" customFormat="false" ht="24" hidden="false" customHeight="true" outlineLevel="0" collapsed="false">
      <c r="A20" s="3" t="s">
        <v>2</v>
      </c>
      <c r="B20" s="3" t="s">
        <v>4</v>
      </c>
      <c r="C20" s="3" t="s">
        <v>34</v>
      </c>
      <c r="D20" s="3" t="s">
        <v>35</v>
      </c>
      <c r="E20" s="3" t="s">
        <v>36</v>
      </c>
      <c r="F20" s="3" t="s">
        <v>37</v>
      </c>
    </row>
    <row r="21" customFormat="false" ht="30" hidden="false" customHeight="true" outlineLevel="0" collapsed="false">
      <c r="A21" s="12" t="str">
        <f aca="false">IF($A5="","",$A5)</f>
        <v>Vendes tècniques</v>
      </c>
      <c r="B21" s="12" t="str">
        <f aca="false">IF($C5="","",$C5)</f>
        <v>Negociació consultiva i registre CRM</v>
      </c>
      <c r="C21" s="13" t="n">
        <v>46419</v>
      </c>
      <c r="D21" s="14" t="n">
        <v>8</v>
      </c>
      <c r="E21" s="15" t="n">
        <f aca="false">IF(OR(C21="",D21=""),"",C21+D21*7)</f>
        <v>46475</v>
      </c>
      <c r="F21" s="5" t="s">
        <v>38</v>
      </c>
    </row>
    <row r="22" customFormat="false" ht="30" hidden="false" customHeight="true" outlineLevel="0" collapsed="false">
      <c r="A22" s="12" t="str">
        <f aca="false">IF($A6="","",$A6)</f>
        <v>Operacions / Magatzem</v>
      </c>
      <c r="B22" s="12" t="str">
        <f aca="false">IF($C6="","",$C6)</f>
        <v>Prevenció de riscos en carretons i transpalets</v>
      </c>
      <c r="C22" s="13" t="n">
        <v>46482</v>
      </c>
      <c r="D22" s="14" t="n">
        <v>3</v>
      </c>
      <c r="E22" s="15" t="n">
        <f aca="false">IF(OR(C22="",D22=""),"",C22+D22*7)</f>
        <v>46503</v>
      </c>
      <c r="F22" s="5" t="s">
        <v>39</v>
      </c>
    </row>
    <row r="23" customFormat="false" ht="30" hidden="false" customHeight="true" outlineLevel="0" collapsed="false">
      <c r="A23" s="12" t="str">
        <f aca="false">IF($A7="","",$A7)</f>
        <v>Desenvolupament / TI</v>
      </c>
      <c r="B23" s="12" t="str">
        <f aca="false">IF($C7="","",$C7)</f>
        <v>Bones pràctiques de ciberseguretat</v>
      </c>
      <c r="C23" s="13" t="n">
        <v>46510</v>
      </c>
      <c r="D23" s="14" t="n">
        <v>4</v>
      </c>
      <c r="E23" s="15" t="n">
        <f aca="false">IF(OR(C23="",D23=""),"",C23+D23*7)</f>
        <v>46538</v>
      </c>
      <c r="F23" s="5" t="s">
        <v>39</v>
      </c>
    </row>
    <row r="24" customFormat="false" ht="19.5" hidden="false" customHeight="true" outlineLevel="0" collapsed="false">
      <c r="A24" s="12" t="str">
        <f aca="false">IF($A8="","",$A8)</f>
        <v/>
      </c>
      <c r="B24" s="12" t="str">
        <f aca="false">IF($C8="","",$C8)</f>
        <v/>
      </c>
      <c r="C24" s="13"/>
      <c r="D24" s="14"/>
      <c r="E24" s="15" t="str">
        <f aca="false">IF(OR(C24="",D24=""),"",C24+D24*7)</f>
        <v/>
      </c>
      <c r="F24" s="5"/>
    </row>
    <row r="25" customFormat="false" ht="19.5" hidden="false" customHeight="true" outlineLevel="0" collapsed="false">
      <c r="A25" s="12" t="str">
        <f aca="false">IF($A9="","",$A9)</f>
        <v/>
      </c>
      <c r="B25" s="12" t="str">
        <f aca="false">IF($C9="","",$C9)</f>
        <v/>
      </c>
      <c r="C25" s="13"/>
      <c r="D25" s="14"/>
      <c r="E25" s="15" t="str">
        <f aca="false">IF(OR(C25="",D25=""),"",C25+D25*7)</f>
        <v/>
      </c>
      <c r="F25" s="5"/>
    </row>
    <row r="26" customFormat="false" ht="19.5" hidden="false" customHeight="true" outlineLevel="0" collapsed="false">
      <c r="A26" s="12" t="str">
        <f aca="false">IF($A10="","",$A10)</f>
        <v/>
      </c>
      <c r="B26" s="12" t="str">
        <f aca="false">IF($C10="","",$C10)</f>
        <v/>
      </c>
      <c r="C26" s="13"/>
      <c r="D26" s="14"/>
      <c r="E26" s="15" t="str">
        <f aca="false">IF(OR(C26="",D26=""),"",C26+D26*7)</f>
        <v/>
      </c>
      <c r="F26" s="5"/>
    </row>
    <row r="27" customFormat="false" ht="19.5" hidden="false" customHeight="true" outlineLevel="0" collapsed="false">
      <c r="A27" s="12" t="str">
        <f aca="false">IF($A11="","",$A11)</f>
        <v/>
      </c>
      <c r="B27" s="12" t="str">
        <f aca="false">IF($C11="","",$C11)</f>
        <v/>
      </c>
      <c r="C27" s="13"/>
      <c r="D27" s="14"/>
      <c r="E27" s="15" t="str">
        <f aca="false">IF(OR(C27="",D27=""),"",C27+D27*7)</f>
        <v/>
      </c>
      <c r="F27" s="5"/>
    </row>
    <row r="28" customFormat="false" ht="19.5" hidden="false" customHeight="true" outlineLevel="0" collapsed="false">
      <c r="A28" s="12" t="str">
        <f aca="false">IF($A12="","",$A12)</f>
        <v/>
      </c>
      <c r="B28" s="12" t="str">
        <f aca="false">IF($C12="","",$C12)</f>
        <v/>
      </c>
      <c r="C28" s="13"/>
      <c r="D28" s="14"/>
      <c r="E28" s="15" t="str">
        <f aca="false">IF(OR(C28="",D28=""),"",C28+D28*7)</f>
        <v/>
      </c>
      <c r="F28" s="5"/>
    </row>
    <row r="29" customFormat="false" ht="19.5" hidden="false" customHeight="true" outlineLevel="0" collapsed="false">
      <c r="A29" s="12" t="str">
        <f aca="false">IF($A13="","",$A13)</f>
        <v/>
      </c>
      <c r="B29" s="12" t="str">
        <f aca="false">IF($C13="","",$C13)</f>
        <v/>
      </c>
      <c r="C29" s="13"/>
      <c r="D29" s="14"/>
      <c r="E29" s="15" t="str">
        <f aca="false">IF(OR(C29="",D29=""),"",C29+D29*7)</f>
        <v/>
      </c>
      <c r="F29" s="5"/>
    </row>
    <row r="30" customFormat="false" ht="19.5" hidden="false" customHeight="true" outlineLevel="0" collapsed="false">
      <c r="A30" s="12" t="str">
        <f aca="false">IF($A14="","",$A14)</f>
        <v/>
      </c>
      <c r="B30" s="12" t="str">
        <f aca="false">IF($C14="","",$C14)</f>
        <v/>
      </c>
      <c r="C30" s="13"/>
      <c r="D30" s="14"/>
      <c r="E30" s="15" t="str">
        <f aca="false">IF(OR(C30="",D30=""),"",C30+D30*7)</f>
        <v/>
      </c>
      <c r="F30" s="5"/>
    </row>
    <row r="31" customFormat="false" ht="19.5" hidden="false" customHeight="true" outlineLevel="0" collapsed="false">
      <c r="A31" s="12" t="str">
        <f aca="false">IF($A15="","",$A15)</f>
        <v/>
      </c>
      <c r="B31" s="12" t="str">
        <f aca="false">IF($C15="","",$C15)</f>
        <v/>
      </c>
      <c r="C31" s="13"/>
      <c r="D31" s="14"/>
      <c r="E31" s="15" t="str">
        <f aca="false">IF(OR(C31="",D31=""),"",C31+D31*7)</f>
        <v/>
      </c>
      <c r="F31" s="5"/>
    </row>
    <row r="32" customFormat="false" ht="19.5" hidden="false" customHeight="true" outlineLevel="0" collapsed="false">
      <c r="A32" s="12" t="str">
        <f aca="false">IF($A16="","",$A16)</f>
        <v/>
      </c>
      <c r="B32" s="12" t="str">
        <f aca="false">IF($C16="","",$C16)</f>
        <v/>
      </c>
      <c r="C32" s="13"/>
      <c r="D32" s="14"/>
      <c r="E32" s="15" t="str">
        <f aca="false">IF(OR(C32="",D32=""),"",C32+D32*7)</f>
        <v/>
      </c>
      <c r="F32" s="5"/>
    </row>
    <row r="34" customFormat="false" ht="15" hidden="false" customHeight="false" outlineLevel="0" collapsed="false">
      <c r="A34" s="16" t="s">
        <v>40</v>
      </c>
    </row>
    <row r="35" customFormat="false" ht="15" hidden="false" customHeight="false" outlineLevel="0" collapsed="false">
      <c r="A35" s="17" t="s">
        <v>41</v>
      </c>
    </row>
  </sheetData>
  <sheetProtection sheet="true"/>
  <mergeCells count="1">
    <mergeCell ref="A2:I2"/>
  </mergeCells>
  <conditionalFormatting sqref="F21:F32">
    <cfRule type="expression" priority="2" aboveAverage="0" equalAverage="0" bottom="0" percent="0" rank="0" text="" dxfId="4">
      <formula>F21="Completada"</formula>
    </cfRule>
    <cfRule type="expression" priority="3" aboveAverage="0" equalAverage="0" bottom="0" percent="0" rank="0" text="" dxfId="5">
      <formula>F21="En curs"</formula>
    </cfRule>
  </conditionalFormatting>
  <dataValidations count="6">
    <dataValidation allowBlank="true" errorStyle="stop" operator="between" showDropDown="false" showErrorMessage="false" showInputMessage="false" sqref="D5:D16" type="list">
      <formula1>"Presencial,Presencial pràctica,Mixta,En línia asíncrona,En línia síncrona"</formula1>
      <formula2>0</formula2>
    </dataValidation>
    <dataValidation allowBlank="true" errorStyle="stop" operator="between" showDropDown="false" showErrorMessage="false" showInputMessage="false" sqref="I5:I16" type="list">
      <formula1>"Nivell 1: reacció,Nivell 2: aprenentatge,Nivell 3: comportament,Nivell 4: resultats"</formula1>
      <formula2>0</formula2>
    </dataValidation>
    <dataValidation allowBlank="true" errorStyle="stop" operator="greaterThanOrEqual" showDropDown="false" showErrorMessage="false" showInputMessage="false" sqref="F5:G16" type="decimal">
      <formula1>0</formula1>
      <formula2>0</formula2>
    </dataValidation>
    <dataValidation allowBlank="true" errorStyle="stop" operator="greaterThan" showDropDown="false" showErrorMessage="false" showInputMessage="false" sqref="C21:C32" type="date">
      <formula1>36526</formula1>
      <formula2>0</formula2>
    </dataValidation>
    <dataValidation allowBlank="true" errorStyle="stop" operator="between" showDropDown="false" showErrorMessage="false" showInputMessage="false" sqref="D21:D32" type="whole">
      <formula1>1</formula1>
      <formula2>52</formula2>
    </dataValidation>
    <dataValidation allowBlank="true" errorStyle="stop" operator="between" showDropDown="false" showErrorMessage="true" showInputMessage="false" sqref="F21:F32" type="list">
      <formula1>"Pendent,En curs,Completada"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38"/>
    <col collapsed="false" customWidth="true" hidden="false" outlineLevel="0" max="4" min="4" style="0" width="30"/>
    <col collapsed="false" customWidth="true" hidden="false" outlineLevel="0" max="5" min="5" style="0" width="15"/>
    <col collapsed="false" customWidth="true" hidden="false" outlineLevel="0" max="6" min="6" style="0" width="3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42</v>
      </c>
    </row>
    <row r="2" customFormat="false" ht="31.5" hidden="false" customHeight="true" outlineLevel="0" collapsed="false">
      <c r="A2" s="2" t="s">
        <v>43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G3" s="11" t="s">
        <v>44</v>
      </c>
    </row>
    <row r="4" customFormat="false" ht="30" hidden="false" customHeight="true" outlineLevel="0" collapsed="false">
      <c r="A4" s="3" t="s">
        <v>2</v>
      </c>
      <c r="B4" s="3" t="s">
        <v>45</v>
      </c>
      <c r="C4" s="3" t="s">
        <v>46</v>
      </c>
      <c r="D4" s="3" t="s">
        <v>47</v>
      </c>
      <c r="E4" s="3" t="s">
        <v>48</v>
      </c>
      <c r="G4" s="3" t="s">
        <v>48</v>
      </c>
      <c r="H4" s="3" t="s">
        <v>49</v>
      </c>
    </row>
    <row r="5" customFormat="false" ht="30" hidden="false" customHeight="true" outlineLevel="0" collapsed="false">
      <c r="A5" s="4" t="s">
        <v>50</v>
      </c>
      <c r="B5" s="4" t="s">
        <v>51</v>
      </c>
      <c r="C5" s="4" t="s">
        <v>52</v>
      </c>
      <c r="D5" s="4" t="s">
        <v>53</v>
      </c>
      <c r="E5" s="5" t="s">
        <v>54</v>
      </c>
      <c r="G5" s="18" t="s">
        <v>55</v>
      </c>
      <c r="H5" s="19" t="n">
        <f aca="false">COUNTIF($E$5:$E$16,G5)</f>
        <v>1</v>
      </c>
    </row>
    <row r="6" customFormat="false" ht="30" hidden="false" customHeight="true" outlineLevel="0" collapsed="false">
      <c r="A6" s="4" t="s">
        <v>56</v>
      </c>
      <c r="B6" s="4" t="s">
        <v>57</v>
      </c>
      <c r="C6" s="4" t="s">
        <v>58</v>
      </c>
      <c r="D6" s="4" t="s">
        <v>59</v>
      </c>
      <c r="E6" s="5" t="s">
        <v>60</v>
      </c>
      <c r="G6" s="18" t="s">
        <v>54</v>
      </c>
      <c r="H6" s="19" t="n">
        <f aca="false">COUNTIF($E$5:$E$16,G6)</f>
        <v>1</v>
      </c>
    </row>
    <row r="7" customFormat="false" ht="30" hidden="false" customHeight="true" outlineLevel="0" collapsed="false">
      <c r="A7" s="4" t="s">
        <v>61</v>
      </c>
      <c r="B7" s="4" t="s">
        <v>62</v>
      </c>
      <c r="C7" s="4" t="s">
        <v>63</v>
      </c>
      <c r="D7" s="4" t="s">
        <v>64</v>
      </c>
      <c r="E7" s="5" t="s">
        <v>55</v>
      </c>
      <c r="G7" s="18" t="s">
        <v>60</v>
      </c>
      <c r="H7" s="19" t="n">
        <f aca="false">COUNTIF($E$5:$E$16,G7)</f>
        <v>1</v>
      </c>
    </row>
    <row r="8" customFormat="false" ht="19.5" hidden="false" customHeight="true" outlineLevel="0" collapsed="false">
      <c r="A8" s="4"/>
      <c r="B8" s="4"/>
      <c r="C8" s="4"/>
      <c r="D8" s="4"/>
      <c r="E8" s="5"/>
      <c r="G8" s="18" t="s">
        <v>65</v>
      </c>
      <c r="H8" s="19" t="n">
        <f aca="false">COUNTIF($E$5:$E$16,G8)</f>
        <v>0</v>
      </c>
    </row>
    <row r="9" customFormat="false" ht="19.5" hidden="false" customHeight="true" outlineLevel="0" collapsed="false">
      <c r="A9" s="4"/>
      <c r="B9" s="4"/>
      <c r="C9" s="4"/>
      <c r="D9" s="4"/>
      <c r="E9" s="5"/>
      <c r="G9" s="20" t="s">
        <v>32</v>
      </c>
      <c r="H9" s="21" t="n">
        <f aca="false">SUM(H5:H8)</f>
        <v>3</v>
      </c>
    </row>
    <row r="10" customFormat="false" ht="19.5" hidden="false" customHeight="true" outlineLevel="0" collapsed="false">
      <c r="A10" s="4"/>
      <c r="B10" s="4"/>
      <c r="C10" s="4"/>
      <c r="D10" s="4"/>
      <c r="E10" s="5"/>
    </row>
    <row r="11" customFormat="false" ht="19.5" hidden="false" customHeight="true" outlineLevel="0" collapsed="false">
      <c r="A11" s="4"/>
      <c r="B11" s="4"/>
      <c r="C11" s="4"/>
      <c r="D11" s="4"/>
      <c r="E11" s="5"/>
    </row>
    <row r="12" customFormat="false" ht="19.5" hidden="false" customHeight="true" outlineLevel="0" collapsed="false">
      <c r="A12" s="4"/>
      <c r="B12" s="4"/>
      <c r="C12" s="4"/>
      <c r="D12" s="4"/>
      <c r="E12" s="5"/>
    </row>
    <row r="13" customFormat="false" ht="19.5" hidden="false" customHeight="true" outlineLevel="0" collapsed="false">
      <c r="A13" s="4"/>
      <c r="B13" s="4"/>
      <c r="C13" s="4"/>
      <c r="D13" s="4"/>
      <c r="E13" s="5"/>
    </row>
    <row r="14" customFormat="false" ht="19.5" hidden="false" customHeight="true" outlineLevel="0" collapsed="false">
      <c r="A14" s="4"/>
      <c r="B14" s="4"/>
      <c r="C14" s="4"/>
      <c r="D14" s="4"/>
      <c r="E14" s="5"/>
    </row>
    <row r="15" customFormat="false" ht="19.5" hidden="false" customHeight="true" outlineLevel="0" collapsed="false">
      <c r="A15" s="4"/>
      <c r="B15" s="4"/>
      <c r="C15" s="4"/>
      <c r="D15" s="4"/>
      <c r="E15" s="5"/>
    </row>
    <row r="16" customFormat="false" ht="19.5" hidden="false" customHeight="true" outlineLevel="0" collapsed="false">
      <c r="A16" s="4"/>
      <c r="B16" s="4"/>
      <c r="C16" s="4"/>
      <c r="D16" s="4"/>
      <c r="E16" s="5"/>
    </row>
    <row r="18" customFormat="false" ht="15" hidden="false" customHeight="false" outlineLevel="0" collapsed="false">
      <c r="A18" s="17" t="s">
        <v>41</v>
      </c>
    </row>
  </sheetData>
  <sheetProtection sheet="true"/>
  <mergeCells count="1">
    <mergeCell ref="A2:H2"/>
  </mergeCells>
  <conditionalFormatting sqref="E5:E16">
    <cfRule type="expression" priority="2" aboveAverage="0" equalAverage="0" bottom="0" percent="0" rank="0" text="" dxfId="4">
      <formula>OR(E5="Obligatòria",E5="Alta")</formula>
    </cfRule>
  </conditionalFormatting>
  <dataValidations count="2">
    <dataValidation allowBlank="true" error="Tria un valor de la llista." errorStyle="stop" errorTitle="Prioritat" operator="between" showDropDown="false" showErrorMessage="true" showInputMessage="false" sqref="E5:E16" type="list">
      <formula1>"Obligatòria,Alta,Mitjana,Baixa"</formula1>
      <formula2>0</formula2>
    </dataValidation>
    <dataValidation allowBlank="true" errorStyle="stop" operator="between" showDropDown="false" showErrorMessage="false" showInputMessage="false" sqref="D5:D16" type="list">
      <formula1>"Coneixement tècnic d'eines,Procediment intern,Normativa (PRL),Habilitat comercial,Habilitat transversal"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40"/>
    <col collapsed="false" customWidth="true" hidden="false" outlineLevel="0" max="6" min="6" style="0" width="26"/>
    <col collapsed="false" customWidth="true" hidden="false" outlineLevel="0" max="7" min="7" style="0" width="22"/>
  </cols>
  <sheetData>
    <row r="1" customFormat="false" ht="17.35" hidden="false" customHeight="false" outlineLevel="0" collapsed="false">
      <c r="A1" s="1" t="s">
        <v>66</v>
      </c>
    </row>
    <row r="2" customFormat="false" ht="43.5" hidden="false" customHeight="true" outlineLevel="0" collapsed="false">
      <c r="A2" s="2" t="s">
        <v>67</v>
      </c>
      <c r="B2" s="2"/>
      <c r="C2" s="2"/>
      <c r="D2" s="2"/>
      <c r="E2" s="2"/>
      <c r="F2" s="2"/>
      <c r="G2" s="2"/>
    </row>
    <row r="4" customFormat="false" ht="33.75" hidden="false" customHeight="true" outlineLevel="0" collapsed="false">
      <c r="A4" s="3" t="s">
        <v>4</v>
      </c>
      <c r="B4" s="3" t="s">
        <v>7</v>
      </c>
      <c r="C4" s="3" t="s">
        <v>68</v>
      </c>
      <c r="D4" s="3" t="s">
        <v>69</v>
      </c>
      <c r="E4" s="3" t="s">
        <v>70</v>
      </c>
      <c r="F4" s="3" t="s">
        <v>71</v>
      </c>
      <c r="G4" s="3" t="s">
        <v>72</v>
      </c>
    </row>
    <row r="5" customFormat="false" ht="30" hidden="false" customHeight="true" outlineLevel="0" collapsed="false">
      <c r="A5" s="4" t="s">
        <v>73</v>
      </c>
      <c r="B5" s="6" t="n">
        <v>8</v>
      </c>
      <c r="C5" s="14" t="n">
        <v>6</v>
      </c>
      <c r="D5" s="7" t="n">
        <v>900</v>
      </c>
      <c r="E5" s="4" t="s">
        <v>74</v>
      </c>
      <c r="F5" s="7"/>
      <c r="G5" s="22" t="n">
        <f aca="false">IF(D5="","",D5-N(F5))</f>
        <v>900</v>
      </c>
    </row>
    <row r="6" customFormat="false" ht="30" hidden="false" customHeight="true" outlineLevel="0" collapsed="false">
      <c r="A6" s="4" t="s">
        <v>13</v>
      </c>
      <c r="B6" s="6" t="n">
        <v>20</v>
      </c>
      <c r="C6" s="14" t="n">
        <v>5</v>
      </c>
      <c r="D6" s="7" t="n">
        <v>1500</v>
      </c>
      <c r="E6" s="4" t="s">
        <v>74</v>
      </c>
      <c r="F6" s="7"/>
      <c r="G6" s="22" t="n">
        <f aca="false">IF(D6="","",D6-N(F6))</f>
        <v>1500</v>
      </c>
    </row>
    <row r="7" customFormat="false" ht="30" hidden="false" customHeight="true" outlineLevel="0" collapsed="false">
      <c r="A7" s="4" t="s">
        <v>27</v>
      </c>
      <c r="B7" s="6" t="n">
        <v>6</v>
      </c>
      <c r="C7" s="14" t="n">
        <v>25</v>
      </c>
      <c r="D7" s="7" t="n">
        <v>600</v>
      </c>
      <c r="E7" s="4" t="s">
        <v>75</v>
      </c>
      <c r="F7" s="7"/>
      <c r="G7" s="22" t="n">
        <f aca="false">IF(D7="","",D7-N(F7))</f>
        <v>600</v>
      </c>
    </row>
    <row r="8" customFormat="false" ht="19.5" hidden="false" customHeight="true" outlineLevel="0" collapsed="false">
      <c r="A8" s="4"/>
      <c r="B8" s="6"/>
      <c r="C8" s="14"/>
      <c r="D8" s="7"/>
      <c r="E8" s="4"/>
      <c r="F8" s="7"/>
      <c r="G8" s="22" t="str">
        <f aca="false">IF(D8="","",D8-N(F8))</f>
        <v/>
      </c>
    </row>
    <row r="9" customFormat="false" ht="19.5" hidden="false" customHeight="true" outlineLevel="0" collapsed="false">
      <c r="A9" s="4"/>
      <c r="B9" s="6"/>
      <c r="C9" s="14"/>
      <c r="D9" s="7"/>
      <c r="E9" s="4"/>
      <c r="F9" s="7"/>
      <c r="G9" s="22" t="str">
        <f aca="false">IF(D9="","",D9-N(F9))</f>
        <v/>
      </c>
    </row>
    <row r="10" customFormat="false" ht="19.5" hidden="false" customHeight="true" outlineLevel="0" collapsed="false">
      <c r="A10" s="4"/>
      <c r="B10" s="6"/>
      <c r="C10" s="14"/>
      <c r="D10" s="7"/>
      <c r="E10" s="4"/>
      <c r="F10" s="7"/>
      <c r="G10" s="22" t="str">
        <f aca="false">IF(D10="","",D10-N(F10))</f>
        <v/>
      </c>
    </row>
    <row r="11" customFormat="false" ht="19.5" hidden="false" customHeight="true" outlineLevel="0" collapsed="false">
      <c r="A11" s="4"/>
      <c r="B11" s="6"/>
      <c r="C11" s="14"/>
      <c r="D11" s="7"/>
      <c r="E11" s="4"/>
      <c r="F11" s="7"/>
      <c r="G11" s="22" t="str">
        <f aca="false">IF(D11="","",D11-N(F11))</f>
        <v/>
      </c>
    </row>
    <row r="12" customFormat="false" ht="19.5" hidden="false" customHeight="true" outlineLevel="0" collapsed="false">
      <c r="A12" s="4"/>
      <c r="B12" s="6"/>
      <c r="C12" s="14"/>
      <c r="D12" s="7"/>
      <c r="E12" s="4"/>
      <c r="F12" s="7"/>
      <c r="G12" s="22" t="str">
        <f aca="false">IF(D12="","",D12-N(F12))</f>
        <v/>
      </c>
    </row>
    <row r="13" customFormat="false" ht="19.5" hidden="false" customHeight="true" outlineLevel="0" collapsed="false">
      <c r="A13" s="4"/>
      <c r="B13" s="6"/>
      <c r="C13" s="14"/>
      <c r="D13" s="7"/>
      <c r="E13" s="4"/>
      <c r="F13" s="7"/>
      <c r="G13" s="22" t="str">
        <f aca="false">IF(D13="","",D13-N(F13))</f>
        <v/>
      </c>
    </row>
    <row r="14" customFormat="false" ht="19.5" hidden="false" customHeight="true" outlineLevel="0" collapsed="false">
      <c r="A14" s="4"/>
      <c r="B14" s="6"/>
      <c r="C14" s="14"/>
      <c r="D14" s="7"/>
      <c r="E14" s="4"/>
      <c r="F14" s="7"/>
      <c r="G14" s="22" t="str">
        <f aca="false">IF(D14="","",D14-N(F14))</f>
        <v/>
      </c>
    </row>
    <row r="15" customFormat="false" ht="24" hidden="false" customHeight="true" outlineLevel="0" collapsed="false">
      <c r="A15" s="8" t="s">
        <v>32</v>
      </c>
      <c r="B15" s="9" t="n">
        <f aca="false">SUM(B5:B14)</f>
        <v>34</v>
      </c>
      <c r="C15" s="21"/>
      <c r="D15" s="10" t="n">
        <f aca="false">SUM(D5:D14)</f>
        <v>3000</v>
      </c>
      <c r="E15" s="8"/>
      <c r="F15" s="10" t="n">
        <f aca="false">SUM(F5:F14)</f>
        <v>0</v>
      </c>
      <c r="G15" s="10" t="n">
        <f aca="false">SUM(G5:G14)</f>
        <v>3000</v>
      </c>
    </row>
    <row r="17" customFormat="false" ht="15" hidden="false" customHeight="false" outlineLevel="0" collapsed="false">
      <c r="A17" s="11" t="s">
        <v>76</v>
      </c>
    </row>
    <row r="18" customFormat="false" ht="21.75" hidden="false" customHeight="true" outlineLevel="0" collapsed="false">
      <c r="A18" s="23" t="s">
        <v>77</v>
      </c>
      <c r="B18" s="23"/>
      <c r="C18" s="23"/>
      <c r="D18" s="7" t="n">
        <v>625000</v>
      </c>
      <c r="F18" s="3" t="s">
        <v>78</v>
      </c>
      <c r="G18" s="3" t="s">
        <v>79</v>
      </c>
    </row>
    <row r="19" customFormat="false" ht="21.75" hidden="false" customHeight="true" outlineLevel="0" collapsed="false">
      <c r="A19" s="23" t="s">
        <v>80</v>
      </c>
      <c r="B19" s="23"/>
      <c r="C19" s="23"/>
      <c r="D19" s="24" t="n">
        <v>25</v>
      </c>
      <c r="F19" s="18" t="s">
        <v>81</v>
      </c>
      <c r="G19" s="25" t="n">
        <v>1</v>
      </c>
    </row>
    <row r="20" customFormat="false" ht="21.75" hidden="false" customHeight="true" outlineLevel="0" collapsed="false">
      <c r="A20" s="23" t="s">
        <v>82</v>
      </c>
      <c r="B20" s="23"/>
      <c r="C20" s="23"/>
      <c r="D20" s="26" t="n">
        <f aca="false">IF(D18="","",D18*0.7%)</f>
        <v>4375</v>
      </c>
      <c r="F20" s="18" t="s">
        <v>83</v>
      </c>
      <c r="G20" s="25" t="n">
        <v>0.75</v>
      </c>
    </row>
    <row r="21" customFormat="false" ht="21.75" hidden="false" customHeight="true" outlineLevel="0" collapsed="false">
      <c r="A21" s="23" t="s">
        <v>84</v>
      </c>
      <c r="B21" s="23"/>
      <c r="C21" s="23"/>
      <c r="D21" s="27" t="n">
        <f aca="false">IF(OR(D19="",D19&lt;1),"",IF(D19&lt;=9,1,IF(D19&lt;=49,0.75,IF(D19&lt;=249,0.6,0.5))))</f>
        <v>0.75</v>
      </c>
      <c r="F21" s="18" t="s">
        <v>85</v>
      </c>
      <c r="G21" s="25" t="n">
        <v>0.6</v>
      </c>
    </row>
    <row r="22" customFormat="false" ht="21.75" hidden="false" customHeight="true" outlineLevel="0" collapsed="false">
      <c r="A22" s="28" t="s">
        <v>86</v>
      </c>
      <c r="B22" s="28"/>
      <c r="C22" s="28"/>
      <c r="D22" s="29" t="n">
        <f aca="false">IF(OR(D20="",D21=""),"",D20*D21)</f>
        <v>3281.25</v>
      </c>
      <c r="F22" s="18" t="s">
        <v>87</v>
      </c>
      <c r="G22" s="25" t="n">
        <v>0.5</v>
      </c>
    </row>
    <row r="23" customFormat="false" ht="21.75" hidden="false" customHeight="true" outlineLevel="0" collapsed="false">
      <c r="A23" s="28" t="s">
        <v>88</v>
      </c>
      <c r="B23" s="28"/>
      <c r="C23" s="28"/>
      <c r="D23" s="26" t="n">
        <f aca="false">F15</f>
        <v>0</v>
      </c>
    </row>
    <row r="24" customFormat="false" ht="21.75" hidden="false" customHeight="true" outlineLevel="0" collapsed="false">
      <c r="A24" s="28" t="s">
        <v>89</v>
      </c>
      <c r="B24" s="28"/>
      <c r="C24" s="28"/>
      <c r="D24" s="26" t="n">
        <f aca="false">IF(D22="","",D22-D23)</f>
        <v>3281.25</v>
      </c>
    </row>
    <row r="26" customFormat="false" ht="15" hidden="false" customHeight="false" outlineLevel="0" collapsed="false">
      <c r="A26" s="30" t="s">
        <v>90</v>
      </c>
    </row>
    <row r="27" customFormat="false" ht="45.75" hidden="false" customHeight="true" outlineLevel="0" collapsed="false">
      <c r="A27" s="2" t="s">
        <v>91</v>
      </c>
      <c r="B27" s="2"/>
      <c r="C27" s="2"/>
      <c r="D27" s="2"/>
      <c r="E27" s="2"/>
      <c r="F27" s="2"/>
      <c r="G27" s="2"/>
    </row>
    <row r="29" customFormat="false" ht="15" hidden="false" customHeight="false" outlineLevel="0" collapsed="false">
      <c r="A29" s="17" t="s">
        <v>41</v>
      </c>
    </row>
  </sheetData>
  <sheetProtection sheet="true"/>
  <mergeCells count="9">
    <mergeCell ref="A2:G2"/>
    <mergeCell ref="A18:C18"/>
    <mergeCell ref="A19:C19"/>
    <mergeCell ref="A20:C20"/>
    <mergeCell ref="A21:C21"/>
    <mergeCell ref="A22:C22"/>
    <mergeCell ref="A23:C23"/>
    <mergeCell ref="A24:C24"/>
    <mergeCell ref="A27:G27"/>
  </mergeCells>
  <dataValidations count="3">
    <dataValidation allowBlank="true" errorStyle="stop" operator="greaterThanOrEqual" showDropDown="false" showErrorMessage="false" showInputMessage="false" sqref="B5:D14 F5:F14" type="decimal">
      <formula1>0</formula1>
      <formula2>0</formula2>
    </dataValidation>
    <dataValidation allowBlank="true" errorStyle="stop" operator="greaterThanOrEqual" showDropDown="false" showErrorMessage="false" showInputMessage="false" sqref="D18" type="decimal">
      <formula1>0</formula1>
      <formula2>0</formula2>
    </dataValidation>
    <dataValidation allowBlank="true" errorStyle="stop" operator="greaterThanOrEqual" showDropDown="false" showErrorMessage="false" showInputMessage="false" sqref="D19" type="whole">
      <formula1>1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2026-10-24T18:28:35Z</dcterms:created>
  <dc:creator>openpyxl</dc:creator>
  <dc:description/>
  <dc:language>vi-VN</dc:language>
  <cp:lastModifiedBy/>
  <dcterms:modified xsi:type="dcterms:W3CDTF">2026-10-24T18:28:35Z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