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4.xml" ContentType="application/vnd.openxmlformats-officedocument.spreadsheetml.table+xml"/>
  <Override PartName="/xl/tables/table2.xml" ContentType="application/vnd.openxmlformats-officedocument.spreadsheetml.table+xml"/>
  <Override PartName="/xl/tables/table5.xml" ContentType="application/vnd.openxmlformats-officedocument.spreadsheetml.table+xml"/>
  <Override PartName="/xl/tables/table3.xml" ContentType="application/vnd.openxmlformats-officedocument.spreadsheetml.table+xml"/>
  <Override PartName="/xl/tables/table6.xml" ContentType="application/vnd.openxmlformats-officedocument.spreadsheetml.table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chulungsplan" sheetId="1" state="visible" r:id="rId3"/>
    <sheet name="Qualifikationsmatrix" sheetId="2" state="visible" r:id="rId4"/>
    <sheet name="Budget" sheetId="3" state="visible" r:id="rId5"/>
    <sheet name="Zeitplan" sheetId="4" state="visible" r:id="rId6"/>
    <sheet name="Kennzahlen" sheetId="5" state="visible" r:id="rId7"/>
  </sheets>
  <definedNames>
    <definedName function="false" hidden="false" localSheetId="2" name="_xlnm.Print_Area" vbProcedure="false">Budget!$A$1:$D$20</definedName>
    <definedName function="false" hidden="false" localSheetId="4" name="_xlnm.Print_Area" vbProcedure="false">Kennzahlen!$A$1:$F$12</definedName>
    <definedName function="false" hidden="false" localSheetId="1" name="_xlnm.Print_Area" vbProcedure="false">Qualifikationsmatrix!$A$1:$G$19</definedName>
    <definedName function="false" hidden="false" localSheetId="0" name="_xlnm.Print_Area" vbProcedure="false">Schulungsplan!$A$1:$M$17</definedName>
    <definedName function="false" hidden="false" localSheetId="3" name="_xlnm.Print_Area" vbProcedure="false">Zeitplan!$A$1:$F$17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<sst xmlns="http://schemas.openxmlformats.org/spreadsheetml/2006/main" count="145" uniqueCount="121">
  <si>
    <t xml:space="preserve">Schulungsplan für Mitarbeiter — editierbare 8-Spalten-Vorlage</t>
  </si>
  <si>
    <t xml:space="preserve">Hypothetisches Beispiel — orova.vn. Die zwei Beispielzeilen (Onboarding Vertrieb, Upskilling Service) stammen aus dem Artikel; ersetzen Sie sie durch Ihre eigenen Maßnahmen. In Spalte F gehört immer der Name einer konkreten Person.</t>
  </si>
  <si>
    <t xml:space="preserve">Schulungsplan (8 Spalten, Schritt 5)</t>
  </si>
  <si>
    <t xml:space="preserve">Termine und Status (Schritt 6)</t>
  </si>
  <si>
    <t xml:space="preserve">Zielgruppe &amp; Rolle</t>
  </si>
  <si>
    <t xml:space="preserve">Kompetenzlücke / Thema</t>
  </si>
  <si>
    <t xml:space="preserve">SMART-Lernziel</t>
  </si>
  <si>
    <t xml:space="preserve">Lernformat &amp; Methode</t>
  </si>
  <si>
    <t xml:space="preserve">Lernmaterial / Quelle</t>
  </si>
  <si>
    <t xml:space="preserve">Verantwortlicher Mentor</t>
  </si>
  <si>
    <t xml:space="preserve">Zeitrahmen &amp; Deadline</t>
  </si>
  <si>
    <t xml:space="preserve">Erfolgsprüfung &amp; Kriterium</t>
  </si>
  <si>
    <t xml:space="preserve">Startdatum</t>
  </si>
  <si>
    <t xml:space="preserve">Dauer in Wochen</t>
  </si>
  <si>
    <t xml:space="preserve">Frist (automatisch)</t>
  </si>
  <si>
    <t xml:space="preserve">Status</t>
  </si>
  <si>
    <t xml:space="preserve">Neuer Junior Sales Manager (Onboarding)</t>
  </si>
  <si>
    <t xml:space="preserve">Einwandbehandlung bei Erstkontakt im Telefonvertrieb</t>
  </si>
  <si>
    <t xml:space="preserve">Führt Erstgespräche nach Leitfaden und widerlegt die drei häufigsten Einwände regelkonform.</t>
  </si>
  <si>
    <t xml:space="preserve">Blended Learning: 4 Micro-Module plus 2 Rollenspiele</t>
  </si>
  <si>
    <t xml:space="preserve">Internes Sales-Playbook (PDF) und kurzes Demovideo</t>
  </si>
  <si>
    <t xml:space="preserve">Senior Account Manager (Hr. Becker)</t>
  </si>
  <si>
    <t xml:space="preserve">Woche 1 bis 3; Deadline: 15. Tag nach Start</t>
  </si>
  <si>
    <t xml:space="preserve">Bestehen des Rollenspiels anhand Bewertungsbogen (Bestehensgrenze vorab festgelegt)</t>
  </si>
  <si>
    <t xml:space="preserve">Läuft</t>
  </si>
  <si>
    <t xml:space="preserve">Servicetechniker Außenbereich (Upskilling)</t>
  </si>
  <si>
    <t xml:space="preserve">Aktualisierte Prüfvorgaben für ortsveränderliche elektrische Geräte</t>
  </si>
  <si>
    <t xml:space="preserve">Prüft ortsveränderliche Geräte nach der geltenden Norm und erstellt vollständige Prüfprotokolle.</t>
  </si>
  <si>
    <t xml:space="preserve">Digitales Selbststudium mit Zwischenprüfungen</t>
  </si>
  <si>
    <t xml:space="preserve">Aktueller Normtext und interne Prüfanweisung</t>
  </si>
  <si>
    <t xml:space="preserve">Technischer Leiter (Fr. Schneider)</t>
  </si>
  <si>
    <t xml:space="preserve">4 Wochen; 2 Std./Woche; Frist: 30. November</t>
  </si>
  <si>
    <t xml:space="preserve">Digitaler Abschlusstest mit 20 Fachfragen (Bestehensgrenze vorab festgelegt)</t>
  </si>
  <si>
    <t xml:space="preserve">Offen</t>
  </si>
  <si>
    <t xml:space="preserve">Frist = Startdatum + Dauer in Wochen × 7 (wird automatisch berechnet). Startdaten sind hypothetisch. Zellen mit Formeln sind gesperrt (Überprüfen › Blattschutz aufheben, ohne Kennwort).</t>
  </si>
  <si>
    <t xml:space="preserve">Hypothetisches Beispiel — orova.vn</t>
  </si>
  <si>
    <t xml:space="preserve">Qualifikationsmatrix: Ist-Stufe gegen Soll-Stufe</t>
  </si>
  <si>
    <t xml:space="preserve">Stufen (Schritt 1): 1 = Grundkenntnisse vorhanden … 4 = Experte, kann andere anleiten. Lücke = Soll-Stufe − Ist-Stufe (0 = keine Lücke, 1 = kleine Lücke, ab 2 = große Lücke).</t>
  </si>
  <si>
    <t xml:space="preserve">Priorität: große Lücke (≥ 2) + Relevanz Hoch = P1: Sofort einplanen · kleine Lücke (1) + Hoch = P2: Auffrischen · große Lücke + Gering = P3: Selbststudium · kleine Lücke + Gering = P4: Optional · Lücke 0 = Keine Lücke.</t>
  </si>
  <si>
    <t xml:space="preserve">Mitarbeiter / Rolle</t>
  </si>
  <si>
    <t xml:space="preserve">Kompetenz</t>
  </si>
  <si>
    <t xml:space="preserve">Ist-Stufe (1–4)</t>
  </si>
  <si>
    <t xml:space="preserve">Soll-Stufe (1–4)</t>
  </si>
  <si>
    <t xml:space="preserve">Lücke (Soll − Ist)</t>
  </si>
  <si>
    <t xml:space="preserve">Geschäftsrelevanz</t>
  </si>
  <si>
    <t xml:space="preserve">Priorität</t>
  </si>
  <si>
    <t xml:space="preserve">Junior Sales Manager</t>
  </si>
  <si>
    <t xml:space="preserve">Einwandbehandlung am Telefon</t>
  </si>
  <si>
    <t xml:space="preserve">Hoch</t>
  </si>
  <si>
    <t xml:space="preserve">Servicetechniker</t>
  </si>
  <si>
    <t xml:space="preserve">Prüfprotokolle für elektrische Geräte</t>
  </si>
  <si>
    <t xml:space="preserve">Sachbearbeiterin Einkauf</t>
  </si>
  <si>
    <t xml:space="preserve">Tabellenkalkulation für Auswertungen</t>
  </si>
  <si>
    <t xml:space="preserve">Gering</t>
  </si>
  <si>
    <t xml:space="preserve">Teamassistenz</t>
  </si>
  <si>
    <t xml:space="preserve">Präsentationsgestaltung</t>
  </si>
  <si>
    <t xml:space="preserve">Junior-Entwickler</t>
  </si>
  <si>
    <t xml:space="preserve">Interne Bereitstellungsrichtlinien</t>
  </si>
  <si>
    <t xml:space="preserve">Die Spalten E und G werden automatisch berechnet. Sie füllen nur A–D und F aus.</t>
  </si>
  <si>
    <t xml:space="preserve">Budget: Kosten pro Mitarbeiter und gesamt</t>
  </si>
  <si>
    <t xml:space="preserve">Hypothetisches Beispiel, keine Marktpreise: 20 Personen, 12 Wochen. Ändern Sie die Annahmen in Spalte B, die Tabelle darunter rechnet automatisch neu.</t>
  </si>
  <si>
    <t xml:space="preserve">Annahmen (Eingabe)</t>
  </si>
  <si>
    <t xml:space="preserve">Teilnehmende</t>
  </si>
  <si>
    <t xml:space="preserve">Personen</t>
  </si>
  <si>
    <t xml:space="preserve">Lernzeit pro Woche</t>
  </si>
  <si>
    <t xml:space="preserve">Std./Woche</t>
  </si>
  <si>
    <t xml:space="preserve">Dauer</t>
  </si>
  <si>
    <t xml:space="preserve">Wochen</t>
  </si>
  <si>
    <t xml:space="preserve">Arbeitgeber-Bruttolohn</t>
  </si>
  <si>
    <t xml:space="preserve">€ pro Std.</t>
  </si>
  <si>
    <t xml:space="preserve">Lernplattform</t>
  </si>
  <si>
    <t xml:space="preserve">€ pro Nutzer und Monat</t>
  </si>
  <si>
    <t xml:space="preserve">Laufzeit Plattform</t>
  </si>
  <si>
    <t xml:space="preserve">Monate</t>
  </si>
  <si>
    <t xml:space="preserve">Inhaltserstellung und Mentorenbetreuung</t>
  </si>
  <si>
    <t xml:space="preserve">€ einmalig</t>
  </si>
  <si>
    <t xml:space="preserve">Kostenposition</t>
  </si>
  <si>
    <t xml:space="preserve">Rechenweg</t>
  </si>
  <si>
    <t xml:space="preserve">Pro Mitarbeiter</t>
  </si>
  <si>
    <t xml:space="preserve">Gesamt (20 Personen)</t>
  </si>
  <si>
    <t xml:space="preserve">Arbeitszeitbindung</t>
  </si>
  <si>
    <t xml:space="preserve">Summe</t>
  </si>
  <si>
    <t xml:space="preserve">Pro Mitarbeiter und Gesamt sind Formeln (gesperrt). Die Werte entsprechen dem Rechenbeispiel im Artikel: 945 € / 18.900 €.</t>
  </si>
  <si>
    <t xml:space="preserve">Zeitplan: Maßnahmen nach Quartal</t>
  </si>
  <si>
    <t xml:space="preserve">Hypothetisches Beispiel. Pflichtthemen und P1-Lücken zuerst; keine Abteilung mit mehreren Kursen in Spitzenzeiten. „–“ = in diesem Quartal nichts geplant.</t>
  </si>
  <si>
    <t xml:space="preserve">Maßnahme</t>
  </si>
  <si>
    <t xml:space="preserve">Q1</t>
  </si>
  <si>
    <t xml:space="preserve">Q2</t>
  </si>
  <si>
    <t xml:space="preserve">Q3</t>
  </si>
  <si>
    <t xml:space="preserve">Q4</t>
  </si>
  <si>
    <t xml:space="preserve">Jährliche Sicherheitsunterweisung (alle)</t>
  </si>
  <si>
    <t xml:space="preserve">Start und Frist</t>
  </si>
  <si>
    <t xml:space="preserve">–</t>
  </si>
  <si>
    <t xml:space="preserve">Abgeschlossen</t>
  </si>
  <si>
    <t xml:space="preserve">Onboarding Junior Sales Manager</t>
  </si>
  <si>
    <t xml:space="preserve">Laufend bei Neueinstellung</t>
  </si>
  <si>
    <t xml:space="preserve">Prüfvorgaben Servicetechniker</t>
  </si>
  <si>
    <t xml:space="preserve">4 Wochen, 2 Std./Woche</t>
  </si>
  <si>
    <t xml:space="preserve">Tabellenkalkulation Einkauf (Selbststudium)</t>
  </si>
  <si>
    <t xml:space="preserve">Frei wählbar</t>
  </si>
  <si>
    <t xml:space="preserve">Unterweisung nach § 12 ArbSchG findet während der Arbeitszeit statt und gehört als feste Zeile in jeden Plan.</t>
  </si>
  <si>
    <t xml:space="preserve">Kennzahlen: Erfolg des Schulungsplans messen</t>
  </si>
  <si>
    <t xml:space="preserve">Notieren Sie vor dem Start einen Ausgangswert, legen Sie den Termin der Nachmessung fest und bestimmen Sie, wer berichtet. Zielwerte setzen Sie selbst; die Spalten D–F sind absichtlich leer.</t>
  </si>
  <si>
    <t xml:space="preserve">Kennzahl</t>
  </si>
  <si>
    <t xml:space="preserve">Was sie zeigt</t>
  </si>
  <si>
    <t xml:space="preserve">Wie Sie messen</t>
  </si>
  <si>
    <t xml:space="preserve">Ausgangswert</t>
  </si>
  <si>
    <t xml:space="preserve">Nachmessung (Datum)</t>
  </si>
  <si>
    <t xml:space="preserve">Wer berichtet</t>
  </si>
  <si>
    <t xml:space="preserve">Abschlussquote (Completion Rate)</t>
  </si>
  <si>
    <t xml:space="preserve">Wie viele Mitarbeiter ihre zugewiesenen Module fristgerecht abschließen</t>
  </si>
  <si>
    <t xml:space="preserve">Abgeschlossene Zuweisungen geteilt durch alle Zuweisungen bis zur Frist</t>
  </si>
  <si>
    <t xml:space="preserve">Erstversuchs-Bestehensquote (First-Time Pass Rate)</t>
  </si>
  <si>
    <t xml:space="preserve">Ob Inhalte und Testfragen zueinander passen; eine niedrige Quote deutet auf didaktische Mängel oder zu schwere Fragen hin</t>
  </si>
  <si>
    <t xml:space="preserve">Anteil der Lerner, die den Abschlusstest beim ersten Versuch bestehen</t>
  </si>
  <si>
    <t xml:space="preserve">Einarbeitungszeit (Time-to-Productivity)</t>
  </si>
  <si>
    <t xml:space="preserve">Wie schnell neue Mitarbeiter Aufgaben ohne ständige Rückfragen erledigen</t>
  </si>
  <si>
    <t xml:space="preserve">Wochen vom Eintritt bis zur Freigabe durch den Mentor, vor und nach Einführung des Plans</t>
  </si>
  <si>
    <t xml:space="preserve">Praxis-Audit (Kirkpatrick Stufe 3)</t>
  </si>
  <si>
    <t xml:space="preserve">Ob das Gelernte am Arbeitsplatz angewendet wird</t>
  </si>
  <si>
    <t xml:space="preserve">Stichprobe des Mentors einige Wochen nach Abschluss, mit fester Checkliste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</si>
</sst>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.mm\.yyyy"/>
    <numFmt numFmtId="166" formatCode="#,##0"/>
    <numFmt numFmtId="167" formatCode="#,##0&quot; €&quot;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i val="true"/>
      <sz val="10"/>
      <color rgb="FF595959"/>
      <name val="Calibri"/>
      <family val="0"/>
      <charset val="1"/>
    </font>
    <font>
      <b val="true"/>
      <sz val="12"/>
      <name val="Calibri"/>
      <family val="0"/>
      <charset val="1"/>
    </font>
    <font>
      <b val="true"/>
      <sz val="11"/>
      <name val="Calibri"/>
      <family val="0"/>
      <charset val="1"/>
    </font>
    <font>
      <sz val="9"/>
      <color rgb="FF595959"/>
      <name val="Calibri"/>
      <family val="0"/>
      <charset val="1"/>
    </font>
    <font>
      <i val="true"/>
      <sz val="9"/>
      <color rgb="FF7F7F7F"/>
      <name val="Calibri"/>
      <family val="0"/>
      <charset val="1"/>
    </font>
    <font>
      <sz val="10"/>
      <color rgb="FF595959"/>
      <name val="Calibri"/>
      <family val="0"/>
      <charset val="1"/>
    </font>
    <font>
      <b val="true"/>
      <sz val="11"/>
      <color rgb="FF1F4E79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EEF2F7"/>
      </patternFill>
    </fill>
    <fill>
      <patternFill patternType="solid">
        <fgColor rgb="FFEEF2F7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5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1" fillId="0" borderId="1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0" fillId="0" borderId="1" xfId="0" applyFont="false" applyBorder="true" applyAlignment="true" applyProtection="false">
      <alignment horizontal="right" vertical="top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7" fontId="6" fillId="3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0"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EEF2F7"/>
          <bgColor rgb="FF000000"/>
        </patternFill>
      </fill>
    </dxf>
    <dxf>
      <fill>
        <patternFill patternType="solid">
          <fgColor rgb="FF404040"/>
          <bgColor rgb="FF000000"/>
        </patternFill>
      </fill>
    </dxf>
    <dxf>
      <fill>
        <patternFill patternType="solid">
          <fgColor rgb="FFBFBFBF"/>
          <bgColor rgb="FF000000"/>
        </patternFill>
      </fill>
    </dxf>
    <dxf>
      <fill>
        <patternFill patternType="solid">
          <fgColor rgb="FF111111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D9D9D9"/>
          <bgColor rgb="FF000000"/>
        </patternFill>
      </fill>
    </dxf>
    <dxf>
      <font>
        <b val="1"/>
        <color rgb="FFFFFFFF"/>
      </font>
      <fill>
        <patternFill>
          <bgColor rgb="FF404040"/>
        </patternFill>
      </fill>
    </dxf>
    <dxf>
      <font>
        <b val="1"/>
        <color rgb="FF111111"/>
      </font>
      <fill>
        <patternFill>
          <bgColor rgb="FFBFBFBF"/>
        </patternFill>
      </fill>
    </dxf>
    <dxf>
      <fill>
        <patternFill>
          <bgColor rgb="FFF2F2F2"/>
        </patternFill>
      </fill>
    </dxf>
    <dxf>
      <font>
        <b val="1"/>
        <color rgb="FF111111"/>
      </font>
      <fill>
        <patternFill>
          <bgColor rgb="FFD9D9D9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13" type="wholeTable"/>
      <tableStyleElement dxfId="14" type="firstColumnStripe"/>
      <tableStyleElement dxfId="15" type="firstRowStripe"/>
      <tableStyleElement dxfId="16" type="lastColumn"/>
      <tableStyleElement dxfId="17" type="firstColumn"/>
      <tableStyleElement dxfId="18" type="headerRow"/>
      <tableStyleElement dxfId="19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EEF2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111111"/>
      <rgbColor rgb="FF333300"/>
      <rgbColor rgb="FF993300"/>
      <rgbColor rgb="FF993366"/>
      <rgbColor rgb="FF1F4E7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Budget" displayName="Budget" ref="A13:D16" headerRowCount="1" totalsRowCount="0" totalsRowShown="0">
  <autoFilter ref="A13:D16"/>
  <tableColumns count="4">
    <tableColumn id="1" name="Kostenposition"/>
    <tableColumn id="2" name="Rechenweg"/>
    <tableColumn id="3" name="Pro Mitarbeiter"/>
    <tableColumn id="4" name="Gesamt (20 Personen)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Kennzahlen" displayName="Kennzahlen" ref="A4:F10" headerRowCount="1" totalsRowCount="0" totalsRowShown="0">
  <autoFilter ref="A4:F10"/>
  <tableColumns count="6">
    <tableColumn id="1" name="Kennzahl"/>
    <tableColumn id="2" name="Was sie zeigt"/>
    <tableColumn id="3" name="Wie Sie messen"/>
    <tableColumn id="4" name="Ausgangswert"/>
    <tableColumn id="5" name="Nachmessung (Datum)"/>
    <tableColumn id="6" name="Wer berichtet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id="3" name="Qualifikationsmatrix" displayName="Qualifikationsmatrix" ref="A5:G16" headerRowCount="1" totalsRowCount="0" totalsRowShown="0">
  <autoFilter ref="A5:G16"/>
  <tableColumns count="7">
    <tableColumn id="1" name="Mitarbeiter / Rolle"/>
    <tableColumn id="2" name="Kompetenz"/>
    <tableColumn id="3" name="Ist-Stufe (1–4)"/>
    <tableColumn id="4" name="Soll-Stufe (1–4)"/>
    <tableColumn id="5" name="Lücke (Soll − Ist)"/>
    <tableColumn id="6" name="Geschäftsrelevanz"/>
    <tableColumn id="7" name="Priorität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id="4" name="Schulungsplan" displayName="Schulungsplan" ref="A4:H14" headerRowCount="1" totalsRowCount="0" totalsRowShown="0">
  <autoFilter ref="A4:H14"/>
  <tableColumns count="8">
    <tableColumn id="1" name="Zielgruppe &amp; Rolle"/>
    <tableColumn id="2" name="Kompetenzlücke / Thema"/>
    <tableColumn id="3" name="SMART-Lernziel"/>
    <tableColumn id="4" name="Lernformat &amp; Methode"/>
    <tableColumn id="5" name="Lernmaterial / Quelle"/>
    <tableColumn id="6" name="Verantwortlicher Mentor"/>
    <tableColumn id="7" name="Zeitrahmen &amp; Deadline"/>
    <tableColumn id="8" name="Erfolgsprüfung &amp; Kriterium"/>
  </tableColumns>
  <tableStyleInfo name="TableStyleLight1" showFirstColumn="0" showLastColumn="0" showRowStripes="0" showColumnStripes="0"/>
</table>
</file>

<file path=xl/tables/table5.xml><?xml version="1.0" encoding="utf-8"?>
<table xmlns="http://schemas.openxmlformats.org/spreadsheetml/2006/main" id="5" name="TermineStatus" displayName="TermineStatus" ref="J4:M14" headerRowCount="1" totalsRowCount="0" totalsRowShown="0">
  <autoFilter ref="J4:M14"/>
  <tableColumns count="4">
    <tableColumn id="1" name="Startdatum"/>
    <tableColumn id="2" name="Dauer in Wochen"/>
    <tableColumn id="3" name="Frist (automatisch)"/>
    <tableColumn id="4" name="Status"/>
  </tableColumns>
  <tableStyleInfo name="TableStyleLight1" showFirstColumn="0" showLastColumn="0" showRowStripes="0" showColumnStripes="0"/>
</table>
</file>

<file path=xl/tables/table6.xml><?xml version="1.0" encoding="utf-8"?>
<table xmlns="http://schemas.openxmlformats.org/spreadsheetml/2006/main" id="6" name="Zeitplan" displayName="Zeitplan" ref="A4:F14" headerRowCount="1" totalsRowCount="0" totalsRowShown="0">
  <autoFilter ref="A4:F14"/>
  <tableColumns count="6">
    <tableColumn id="1" name="Maßnahme"/>
    <tableColumn id="2" name="Q1"/>
    <tableColumn id="3" name="Q2"/>
    <tableColumn id="4" name="Q3"/>
    <tableColumn id="5" name="Q4"/>
    <tableColumn id="6" name="Status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4.xml"/><Relationship Id="rId2" Type="http://schemas.openxmlformats.org/officeDocument/2006/relationships/table" Target="../tables/table5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6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7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8"/>
    <col collapsed="false" customWidth="true" hidden="false" outlineLevel="0" max="3" min="3" style="0" width="34"/>
    <col collapsed="false" customWidth="true" hidden="false" outlineLevel="0" max="4" min="4" style="0" width="28"/>
    <col collapsed="false" customWidth="true" hidden="false" outlineLevel="0" max="5" min="5" style="0" width="26"/>
    <col collapsed="false" customWidth="true" hidden="false" outlineLevel="0" max="7" min="6" style="0" width="22"/>
    <col collapsed="false" customWidth="true" hidden="false" outlineLevel="0" max="8" min="8" style="0" width="32"/>
    <col collapsed="false" customWidth="true" hidden="false" outlineLevel="0" max="9" min="9" style="0" width="2"/>
    <col collapsed="false" customWidth="true" hidden="false" outlineLevel="0" max="10" min="10" style="0" width="13"/>
    <col collapsed="false" customWidth="true" hidden="false" outlineLevel="0" max="11" min="11" style="0" width="11"/>
    <col collapsed="false" customWidth="true" hidden="false" outlineLevel="0" max="13" min="12" style="0" width="14"/>
  </cols>
  <sheetData>
    <row r="1" customFormat="false" ht="17.35" hidden="false" customHeight="false" outlineLevel="0" collapsed="false">
      <c r="A1" s="1" t="s">
        <v>0</v>
      </c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3" t="s">
        <v>2</v>
      </c>
      <c r="J3" s="3" t="s">
        <v>3</v>
      </c>
    </row>
    <row r="4" customFormat="false" ht="31.5" hidden="false" customHeight="true" outlineLevel="0" collapsed="false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</row>
    <row r="5" customFormat="false" ht="61.5" hidden="false" customHeight="true" outlineLevel="0" collapsed="false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J5" s="6" t="n">
        <v>46328</v>
      </c>
      <c r="K5" s="7" t="n">
        <v>2</v>
      </c>
      <c r="L5" s="8" t="n">
        <f aca="false">IF(OR(J5="",K5=""),"",J5+K5*7)</f>
        <v>46342</v>
      </c>
      <c r="M5" s="9" t="s">
        <v>24</v>
      </c>
    </row>
    <row r="6" customFormat="false" ht="61.5" hidden="false" customHeight="true" outlineLevel="0" collapsed="false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5" t="s">
        <v>32</v>
      </c>
      <c r="J6" s="6" t="n">
        <v>46328</v>
      </c>
      <c r="K6" s="7" t="n">
        <v>4</v>
      </c>
      <c r="L6" s="8" t="n">
        <f aca="false">IF(OR(J6="",K6=""),"",J6+K6*7)</f>
        <v>46356</v>
      </c>
      <c r="M6" s="9" t="s">
        <v>33</v>
      </c>
    </row>
    <row r="7" customFormat="false" ht="21.75" hidden="false" customHeight="true" outlineLevel="0" collapsed="false">
      <c r="A7" s="5"/>
      <c r="B7" s="5"/>
      <c r="C7" s="5"/>
      <c r="D7" s="5"/>
      <c r="E7" s="5"/>
      <c r="F7" s="5"/>
      <c r="G7" s="5"/>
      <c r="H7" s="5"/>
      <c r="J7" s="6"/>
      <c r="K7" s="7"/>
      <c r="L7" s="8" t="str">
        <f aca="false">IF(OR(J7="",K7=""),"",J7+K7*7)</f>
        <v/>
      </c>
      <c r="M7" s="9"/>
    </row>
    <row r="8" customFormat="false" ht="21.75" hidden="false" customHeight="true" outlineLevel="0" collapsed="false">
      <c r="A8" s="5"/>
      <c r="B8" s="5"/>
      <c r="C8" s="5"/>
      <c r="D8" s="5"/>
      <c r="E8" s="5"/>
      <c r="F8" s="5"/>
      <c r="G8" s="5"/>
      <c r="H8" s="5"/>
      <c r="J8" s="6"/>
      <c r="K8" s="7"/>
      <c r="L8" s="8" t="str">
        <f aca="false">IF(OR(J8="",K8=""),"",J8+K8*7)</f>
        <v/>
      </c>
      <c r="M8" s="9"/>
    </row>
    <row r="9" customFormat="false" ht="21.75" hidden="false" customHeight="true" outlineLevel="0" collapsed="false">
      <c r="A9" s="5"/>
      <c r="B9" s="5"/>
      <c r="C9" s="5"/>
      <c r="D9" s="5"/>
      <c r="E9" s="5"/>
      <c r="F9" s="5"/>
      <c r="G9" s="5"/>
      <c r="H9" s="5"/>
      <c r="J9" s="6"/>
      <c r="K9" s="7"/>
      <c r="L9" s="8" t="str">
        <f aca="false">IF(OR(J9="",K9=""),"",J9+K9*7)</f>
        <v/>
      </c>
      <c r="M9" s="9"/>
    </row>
    <row r="10" customFormat="false" ht="21.75" hidden="false" customHeight="true" outlineLevel="0" collapsed="false">
      <c r="A10" s="5"/>
      <c r="B10" s="5"/>
      <c r="C10" s="5"/>
      <c r="D10" s="5"/>
      <c r="E10" s="5"/>
      <c r="F10" s="5"/>
      <c r="G10" s="5"/>
      <c r="H10" s="5"/>
      <c r="J10" s="6"/>
      <c r="K10" s="7"/>
      <c r="L10" s="8" t="str">
        <f aca="false">IF(OR(J10="",K10=""),"",J10+K10*7)</f>
        <v/>
      </c>
      <c r="M10" s="9"/>
    </row>
    <row r="11" customFormat="false" ht="21.75" hidden="false" customHeight="true" outlineLevel="0" collapsed="false">
      <c r="A11" s="5"/>
      <c r="B11" s="5"/>
      <c r="C11" s="5"/>
      <c r="D11" s="5"/>
      <c r="E11" s="5"/>
      <c r="F11" s="5"/>
      <c r="G11" s="5"/>
      <c r="H11" s="5"/>
      <c r="J11" s="6"/>
      <c r="K11" s="7"/>
      <c r="L11" s="8" t="str">
        <f aca="false">IF(OR(J11="",K11=""),"",J11+K11*7)</f>
        <v/>
      </c>
      <c r="M11" s="9"/>
    </row>
    <row r="12" customFormat="false" ht="21.75" hidden="false" customHeight="true" outlineLevel="0" collapsed="false">
      <c r="A12" s="5"/>
      <c r="B12" s="5"/>
      <c r="C12" s="5"/>
      <c r="D12" s="5"/>
      <c r="E12" s="5"/>
      <c r="F12" s="5"/>
      <c r="G12" s="5"/>
      <c r="H12" s="5"/>
      <c r="J12" s="6"/>
      <c r="K12" s="7"/>
      <c r="L12" s="8" t="str">
        <f aca="false">IF(OR(J12="",K12=""),"",J12+K12*7)</f>
        <v/>
      </c>
      <c r="M12" s="9"/>
    </row>
    <row r="13" customFormat="false" ht="21.75" hidden="false" customHeight="true" outlineLevel="0" collapsed="false">
      <c r="A13" s="5"/>
      <c r="B13" s="5"/>
      <c r="C13" s="5"/>
      <c r="D13" s="5"/>
      <c r="E13" s="5"/>
      <c r="F13" s="5"/>
      <c r="G13" s="5"/>
      <c r="H13" s="5"/>
      <c r="J13" s="6"/>
      <c r="K13" s="7"/>
      <c r="L13" s="8" t="str">
        <f aca="false">IF(OR(J13="",K13=""),"",J13+K13*7)</f>
        <v/>
      </c>
      <c r="M13" s="9"/>
    </row>
    <row r="14" customFormat="false" ht="21.75" hidden="false" customHeight="true" outlineLevel="0" collapsed="false">
      <c r="A14" s="5"/>
      <c r="B14" s="5"/>
      <c r="C14" s="5"/>
      <c r="D14" s="5"/>
      <c r="E14" s="5"/>
      <c r="F14" s="5"/>
      <c r="G14" s="5"/>
      <c r="H14" s="5"/>
      <c r="J14" s="6"/>
      <c r="K14" s="7"/>
      <c r="L14" s="8" t="str">
        <f aca="false">IF(OR(J14="",K14=""),"",J14+K14*7)</f>
        <v/>
      </c>
      <c r="M14" s="9"/>
    </row>
    <row r="16" customFormat="false" ht="15" hidden="false" customHeight="false" outlineLevel="0" collapsed="false">
      <c r="A16" s="10" t="s">
        <v>34</v>
      </c>
    </row>
    <row r="17" customFormat="false" ht="15" hidden="false" customHeight="false" outlineLevel="0" collapsed="false">
      <c r="A17" s="11" t="s">
        <v>35</v>
      </c>
    </row>
  </sheetData>
  <sheetProtection sheet="true"/>
  <mergeCells count="1">
    <mergeCell ref="A2:H2"/>
  </mergeCells>
  <dataValidations count="4">
    <dataValidation allowBlank="true" errorStyle="stop" operator="between" prompt="Aus der Liste wählen oder frei eintragen (z. B. Blended Learning: 4 Micro-Module plus 2 Rollenspiele)." promptTitle="Lernformat &amp; Methode" showDropDown="false" showErrorMessage="false" showInputMessage="true" sqref="D5:D14" type="list">
      <formula1>"Training on the Job,Präsenzworkshop,E-Learning / Microlearning,Blended Learning,Mentoring / Coaching,Digitales Selbststudium,Rollenspiel,Video mit Zwischenfragen"</formula1>
      <formula2>0</formula2>
    </dataValidation>
    <dataValidation allowBlank="true" errorStyle="stop" operator="between" showDropDown="false" showErrorMessage="true" showInputMessage="false" sqref="M5:M14" type="list">
      <formula1>"Offen,Läuft,Abgeschlossen"</formula1>
      <formula2>0</formula2>
    </dataValidation>
    <dataValidation allowBlank="true" errorStyle="stop" operator="between" showDropDown="false" showErrorMessage="false" showInputMessage="false" sqref="K5:K14" type="decimal">
      <formula1>0</formula1>
      <formula2>104</formula2>
    </dataValidation>
    <dataValidation allowBlank="true" errorStyle="stop" operator="greaterThan" showDropDown="false" showErrorMessage="false" showInputMessage="false" sqref="J5:J14" type="date">
      <formula1>36526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40"/>
    <col collapsed="false" customWidth="true" hidden="false" outlineLevel="0" max="4" min="3" style="0" width="15"/>
    <col collapsed="false" customWidth="true" hidden="false" outlineLevel="0" max="5" min="5" style="0" width="16"/>
    <col collapsed="false" customWidth="true" hidden="false" outlineLevel="0" max="6" min="6" style="0" width="17"/>
    <col collapsed="false" customWidth="true" hidden="false" outlineLevel="0" max="7" min="7" style="0" width="22"/>
  </cols>
  <sheetData>
    <row r="1" customFormat="false" ht="17.35" hidden="false" customHeight="false" outlineLevel="0" collapsed="false">
      <c r="A1" s="1" t="s">
        <v>36</v>
      </c>
    </row>
    <row r="2" customFormat="false" ht="18" hidden="false" customHeight="true" outlineLevel="0" collapsed="false">
      <c r="A2" s="12" t="s">
        <v>37</v>
      </c>
      <c r="B2" s="12"/>
      <c r="C2" s="12"/>
      <c r="D2" s="12"/>
      <c r="E2" s="12"/>
      <c r="F2" s="12"/>
      <c r="G2" s="12"/>
    </row>
    <row r="3" customFormat="false" ht="30" hidden="false" customHeight="true" outlineLevel="0" collapsed="false">
      <c r="A3" s="12" t="s">
        <v>38</v>
      </c>
      <c r="B3" s="12"/>
      <c r="C3" s="12"/>
      <c r="D3" s="12"/>
      <c r="E3" s="12"/>
      <c r="F3" s="12"/>
      <c r="G3" s="12"/>
    </row>
    <row r="5" customFormat="false" ht="31.5" hidden="false" customHeight="true" outlineLevel="0" collapsed="false">
      <c r="A5" s="4" t="s">
        <v>39</v>
      </c>
      <c r="B5" s="4" t="s">
        <v>40</v>
      </c>
      <c r="C5" s="4" t="s">
        <v>41</v>
      </c>
      <c r="D5" s="4" t="s">
        <v>42</v>
      </c>
      <c r="E5" s="4" t="s">
        <v>43</v>
      </c>
      <c r="F5" s="4" t="s">
        <v>44</v>
      </c>
      <c r="G5" s="4" t="s">
        <v>45</v>
      </c>
    </row>
    <row r="6" customFormat="false" ht="24" hidden="false" customHeight="true" outlineLevel="0" collapsed="false">
      <c r="A6" s="13" t="s">
        <v>46</v>
      </c>
      <c r="B6" s="13" t="s">
        <v>47</v>
      </c>
      <c r="C6" s="7" t="n">
        <v>1</v>
      </c>
      <c r="D6" s="7" t="n">
        <v>3</v>
      </c>
      <c r="E6" s="14" t="n">
        <f aca="false">IF(OR(C6="",D6=""),"",MAX(0,D6-C6))</f>
        <v>2</v>
      </c>
      <c r="F6" s="9" t="s">
        <v>48</v>
      </c>
      <c r="G6" s="14" t="str">
        <f aca="false">IF(E6="","",IF(E6=0,"Keine Lücke",IF(F6="","",IF(F6="Hoch",IF(E6&gt;=2,"P1: Sofort einplanen","P2: Auffrischen"),IF(E6&gt;=2,"P3: Selbststudium","P4: Optional")))))</f>
        <v>P1: Sofort einplanen</v>
      </c>
    </row>
    <row r="7" customFormat="false" ht="24" hidden="false" customHeight="true" outlineLevel="0" collapsed="false">
      <c r="A7" s="13" t="s">
        <v>49</v>
      </c>
      <c r="B7" s="13" t="s">
        <v>50</v>
      </c>
      <c r="C7" s="7" t="n">
        <v>2</v>
      </c>
      <c r="D7" s="7" t="n">
        <v>3</v>
      </c>
      <c r="E7" s="14" t="n">
        <f aca="false">IF(OR(C7="",D7=""),"",MAX(0,D7-C7))</f>
        <v>1</v>
      </c>
      <c r="F7" s="9" t="s">
        <v>48</v>
      </c>
      <c r="G7" s="14" t="str">
        <f aca="false">IF(E7="","",IF(E7=0,"Keine Lücke",IF(F7="","",IF(F7="Hoch",IF(E7&gt;=2,"P1: Sofort einplanen","P2: Auffrischen"),IF(E7&gt;=2,"P3: Selbststudium","P4: Optional")))))</f>
        <v>P2: Auffrischen</v>
      </c>
    </row>
    <row r="8" customFormat="false" ht="24" hidden="false" customHeight="true" outlineLevel="0" collapsed="false">
      <c r="A8" s="13" t="s">
        <v>51</v>
      </c>
      <c r="B8" s="13" t="s">
        <v>52</v>
      </c>
      <c r="C8" s="7" t="n">
        <v>1</v>
      </c>
      <c r="D8" s="7" t="n">
        <v>3</v>
      </c>
      <c r="E8" s="14" t="n">
        <f aca="false">IF(OR(C8="",D8=""),"",MAX(0,D8-C8))</f>
        <v>2</v>
      </c>
      <c r="F8" s="9" t="s">
        <v>53</v>
      </c>
      <c r="G8" s="14" t="str">
        <f aca="false">IF(E8="","",IF(E8=0,"Keine Lücke",IF(F8="","",IF(F8="Hoch",IF(E8&gt;=2,"P1: Sofort einplanen","P2: Auffrischen"),IF(E8&gt;=2,"P3: Selbststudium","P4: Optional")))))</f>
        <v>P3: Selbststudium</v>
      </c>
    </row>
    <row r="9" customFormat="false" ht="24" hidden="false" customHeight="true" outlineLevel="0" collapsed="false">
      <c r="A9" s="13" t="s">
        <v>54</v>
      </c>
      <c r="B9" s="13" t="s">
        <v>55</v>
      </c>
      <c r="C9" s="7" t="n">
        <v>2</v>
      </c>
      <c r="D9" s="7" t="n">
        <v>3</v>
      </c>
      <c r="E9" s="14" t="n">
        <f aca="false">IF(OR(C9="",D9=""),"",MAX(0,D9-C9))</f>
        <v>1</v>
      </c>
      <c r="F9" s="9" t="s">
        <v>53</v>
      </c>
      <c r="G9" s="14" t="str">
        <f aca="false">IF(E9="","",IF(E9=0,"Keine Lücke",IF(F9="","",IF(F9="Hoch",IF(E9&gt;=2,"P1: Sofort einplanen","P2: Auffrischen"),IF(E9&gt;=2,"P3: Selbststudium","P4: Optional")))))</f>
        <v>P4: Optional</v>
      </c>
    </row>
    <row r="10" customFormat="false" ht="24" hidden="false" customHeight="true" outlineLevel="0" collapsed="false">
      <c r="A10" s="13" t="s">
        <v>56</v>
      </c>
      <c r="B10" s="13" t="s">
        <v>57</v>
      </c>
      <c r="C10" s="7" t="n">
        <v>3</v>
      </c>
      <c r="D10" s="7" t="n">
        <v>3</v>
      </c>
      <c r="E10" s="14" t="n">
        <f aca="false">IF(OR(C10="",D10=""),"",MAX(0,D10-C10))</f>
        <v>0</v>
      </c>
      <c r="F10" s="9" t="s">
        <v>48</v>
      </c>
      <c r="G10" s="14" t="str">
        <f aca="false">IF(E10="","",IF(E10=0,"Keine Lücke",IF(F10="","",IF(F10="Hoch",IF(E10&gt;=2,"P1: Sofort einplanen","P2: Auffrischen"),IF(E10&gt;=2,"P3: Selbststudium","P4: Optional")))))</f>
        <v>Keine Lücke</v>
      </c>
    </row>
    <row r="11" customFormat="false" ht="19.5" hidden="false" customHeight="true" outlineLevel="0" collapsed="false">
      <c r="A11" s="13"/>
      <c r="B11" s="13"/>
      <c r="C11" s="7"/>
      <c r="D11" s="7"/>
      <c r="E11" s="14" t="str">
        <f aca="false">IF(OR(C11="",D11=""),"",MAX(0,D11-C11))</f>
        <v/>
      </c>
      <c r="F11" s="9"/>
      <c r="G11" s="14" t="str">
        <f aca="false">IF(E11="","",IF(E11=0,"Keine Lücke",IF(F11="","",IF(F11="Hoch",IF(E11&gt;=2,"P1: Sofort einplanen","P2: Auffrischen"),IF(E11&gt;=2,"P3: Selbststudium","P4: Optional")))))</f>
        <v/>
      </c>
    </row>
    <row r="12" customFormat="false" ht="19.5" hidden="false" customHeight="true" outlineLevel="0" collapsed="false">
      <c r="A12" s="13"/>
      <c r="B12" s="13"/>
      <c r="C12" s="7"/>
      <c r="D12" s="7"/>
      <c r="E12" s="14" t="str">
        <f aca="false">IF(OR(C12="",D12=""),"",MAX(0,D12-C12))</f>
        <v/>
      </c>
      <c r="F12" s="9"/>
      <c r="G12" s="14" t="str">
        <f aca="false">IF(E12="","",IF(E12=0,"Keine Lücke",IF(F12="","",IF(F12="Hoch",IF(E12&gt;=2,"P1: Sofort einplanen","P2: Auffrischen"),IF(E12&gt;=2,"P3: Selbststudium","P4: Optional")))))</f>
        <v/>
      </c>
    </row>
    <row r="13" customFormat="false" ht="19.5" hidden="false" customHeight="true" outlineLevel="0" collapsed="false">
      <c r="A13" s="13"/>
      <c r="B13" s="13"/>
      <c r="C13" s="7"/>
      <c r="D13" s="7"/>
      <c r="E13" s="14" t="str">
        <f aca="false">IF(OR(C13="",D13=""),"",MAX(0,D13-C13))</f>
        <v/>
      </c>
      <c r="F13" s="9"/>
      <c r="G13" s="14" t="str">
        <f aca="false">IF(E13="","",IF(E13=0,"Keine Lücke",IF(F13="","",IF(F13="Hoch",IF(E13&gt;=2,"P1: Sofort einplanen","P2: Auffrischen"),IF(E13&gt;=2,"P3: Selbststudium","P4: Optional")))))</f>
        <v/>
      </c>
    </row>
    <row r="14" customFormat="false" ht="19.5" hidden="false" customHeight="true" outlineLevel="0" collapsed="false">
      <c r="A14" s="13"/>
      <c r="B14" s="13"/>
      <c r="C14" s="7"/>
      <c r="D14" s="7"/>
      <c r="E14" s="14" t="str">
        <f aca="false">IF(OR(C14="",D14=""),"",MAX(0,D14-C14))</f>
        <v/>
      </c>
      <c r="F14" s="9"/>
      <c r="G14" s="14" t="str">
        <f aca="false">IF(E14="","",IF(E14=0,"Keine Lücke",IF(F14="","",IF(F14="Hoch",IF(E14&gt;=2,"P1: Sofort einplanen","P2: Auffrischen"),IF(E14&gt;=2,"P3: Selbststudium","P4: Optional")))))</f>
        <v/>
      </c>
    </row>
    <row r="15" customFormat="false" ht="19.5" hidden="false" customHeight="true" outlineLevel="0" collapsed="false">
      <c r="A15" s="13"/>
      <c r="B15" s="13"/>
      <c r="C15" s="7"/>
      <c r="D15" s="7"/>
      <c r="E15" s="14" t="str">
        <f aca="false">IF(OR(C15="",D15=""),"",MAX(0,D15-C15))</f>
        <v/>
      </c>
      <c r="F15" s="9"/>
      <c r="G15" s="14" t="str">
        <f aca="false">IF(E15="","",IF(E15=0,"Keine Lücke",IF(F15="","",IF(F15="Hoch",IF(E15&gt;=2,"P1: Sofort einplanen","P2: Auffrischen"),IF(E15&gt;=2,"P3: Selbststudium","P4: Optional")))))</f>
        <v/>
      </c>
    </row>
    <row r="16" customFormat="false" ht="19.5" hidden="false" customHeight="true" outlineLevel="0" collapsed="false">
      <c r="A16" s="13"/>
      <c r="B16" s="13"/>
      <c r="C16" s="7"/>
      <c r="D16" s="7"/>
      <c r="E16" s="14" t="str">
        <f aca="false">IF(OR(C16="",D16=""),"",MAX(0,D16-C16))</f>
        <v/>
      </c>
      <c r="F16" s="9"/>
      <c r="G16" s="14" t="str">
        <f aca="false">IF(E16="","",IF(E16=0,"Keine Lücke",IF(F16="","",IF(F16="Hoch",IF(E16&gt;=2,"P1: Sofort einplanen","P2: Auffrischen"),IF(E16&gt;=2,"P3: Selbststudium","P4: Optional")))))</f>
        <v/>
      </c>
    </row>
    <row r="18" customFormat="false" ht="15" hidden="false" customHeight="false" outlineLevel="0" collapsed="false">
      <c r="A18" s="10" t="s">
        <v>58</v>
      </c>
    </row>
    <row r="19" customFormat="false" ht="15" hidden="false" customHeight="false" outlineLevel="0" collapsed="false">
      <c r="A19" s="11" t="s">
        <v>35</v>
      </c>
    </row>
  </sheetData>
  <sheetProtection sheet="true"/>
  <mergeCells count="2">
    <mergeCell ref="A2:G2"/>
    <mergeCell ref="A3:G3"/>
  </mergeCells>
  <conditionalFormatting sqref="E6:E16">
    <cfRule type="expression" priority="2" aboveAverage="0" equalAverage="0" bottom="0" percent="0" rank="0" text="" dxfId="9">
      <formula>AND(ISNUMBER(E6),E6&gt;=2)</formula>
    </cfRule>
    <cfRule type="cellIs" priority="3" operator="equal" aboveAverage="0" equalAverage="0" bottom="0" percent="0" rank="0" text="" dxfId="10">
      <formula>1</formula>
    </cfRule>
    <cfRule type="expression" priority="4" aboveAverage="0" equalAverage="0" bottom="0" percent="0" rank="0" text="" dxfId="11">
      <formula>AND(ISNUMBER(E6),E6=0)</formula>
    </cfRule>
  </conditionalFormatting>
  <conditionalFormatting sqref="G6:G16">
    <cfRule type="expression" priority="5" aboveAverage="0" equalAverage="0" bottom="0" percent="0" rank="0" text="" dxfId="12">
      <formula>LEFT(G6,2)="P1"</formula>
    </cfRule>
  </conditionalFormatting>
  <dataValidations count="2">
    <dataValidation allowBlank="true" errorStyle="stop" operator="between" showDropDown="false" showErrorMessage="true" showInputMessage="false" sqref="C6:D16" type="whole">
      <formula1>1</formula1>
      <formula2>4</formula2>
    </dataValidation>
    <dataValidation allowBlank="true" errorStyle="stop" operator="between" showDropDown="false" showErrorMessage="true" showInputMessage="false" sqref="F6:F16" type="list">
      <formula1>"Hoch,Gering"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62"/>
    <col collapsed="false" customWidth="true" hidden="false" outlineLevel="0" max="3" min="3" style="0" width="18"/>
    <col collapsed="false" customWidth="true" hidden="false" outlineLevel="0" max="4" min="4" style="0" width="22"/>
  </cols>
  <sheetData>
    <row r="1" customFormat="false" ht="17.35" hidden="false" customHeight="false" outlineLevel="0" collapsed="false">
      <c r="A1" s="1" t="s">
        <v>59</v>
      </c>
    </row>
    <row r="2" customFormat="false" ht="30" hidden="false" customHeight="true" outlineLevel="0" collapsed="false">
      <c r="A2" s="2" t="s">
        <v>60</v>
      </c>
      <c r="B2" s="2"/>
      <c r="C2" s="2"/>
      <c r="D2" s="2"/>
    </row>
    <row r="4" customFormat="false" ht="15" hidden="false" customHeight="false" outlineLevel="0" collapsed="false">
      <c r="A4" s="3" t="s">
        <v>61</v>
      </c>
    </row>
    <row r="5" customFormat="false" ht="15" hidden="false" customHeight="false" outlineLevel="0" collapsed="false">
      <c r="A5" s="15" t="s">
        <v>62</v>
      </c>
      <c r="B5" s="16" t="n">
        <v>20</v>
      </c>
      <c r="C5" s="17" t="s">
        <v>63</v>
      </c>
    </row>
    <row r="6" customFormat="false" ht="15" hidden="false" customHeight="false" outlineLevel="0" collapsed="false">
      <c r="A6" s="15" t="s">
        <v>64</v>
      </c>
      <c r="B6" s="16" t="n">
        <v>2</v>
      </c>
      <c r="C6" s="17" t="s">
        <v>65</v>
      </c>
    </row>
    <row r="7" customFormat="false" ht="15" hidden="false" customHeight="false" outlineLevel="0" collapsed="false">
      <c r="A7" s="15" t="s">
        <v>66</v>
      </c>
      <c r="B7" s="16" t="n">
        <v>12</v>
      </c>
      <c r="C7" s="17" t="s">
        <v>67</v>
      </c>
    </row>
    <row r="8" customFormat="false" ht="15" hidden="false" customHeight="false" outlineLevel="0" collapsed="false">
      <c r="A8" s="15" t="s">
        <v>68</v>
      </c>
      <c r="B8" s="16" t="n">
        <v>35</v>
      </c>
      <c r="C8" s="17" t="s">
        <v>69</v>
      </c>
    </row>
    <row r="9" customFormat="false" ht="23.85" hidden="false" customHeight="false" outlineLevel="0" collapsed="false">
      <c r="A9" s="15" t="s">
        <v>70</v>
      </c>
      <c r="B9" s="16" t="n">
        <v>10</v>
      </c>
      <c r="C9" s="17" t="s">
        <v>71</v>
      </c>
    </row>
    <row r="10" customFormat="false" ht="15" hidden="false" customHeight="false" outlineLevel="0" collapsed="false">
      <c r="A10" s="15" t="s">
        <v>72</v>
      </c>
      <c r="B10" s="16" t="n">
        <v>3</v>
      </c>
      <c r="C10" s="17" t="s">
        <v>73</v>
      </c>
    </row>
    <row r="11" customFormat="false" ht="23.85" hidden="false" customHeight="false" outlineLevel="0" collapsed="false">
      <c r="A11" s="15" t="s">
        <v>74</v>
      </c>
      <c r="B11" s="16" t="n">
        <v>1500</v>
      </c>
      <c r="C11" s="17" t="s">
        <v>75</v>
      </c>
    </row>
    <row r="13" customFormat="false" ht="30" hidden="false" customHeight="true" outlineLevel="0" collapsed="false">
      <c r="A13" s="4" t="s">
        <v>76</v>
      </c>
      <c r="B13" s="4" t="s">
        <v>77</v>
      </c>
      <c r="C13" s="4" t="s">
        <v>78</v>
      </c>
      <c r="D13" s="4" t="s">
        <v>79</v>
      </c>
    </row>
    <row r="14" customFormat="false" ht="31.5" hidden="false" customHeight="true" outlineLevel="0" collapsed="false">
      <c r="A14" s="18" t="s">
        <v>80</v>
      </c>
      <c r="B14" s="17" t="str">
        <f aca="false">B6&amp;" Std./Woche × "&amp;B7&amp;" Wochen = "&amp;B6*B7&amp;" Std. × "&amp;B8&amp;" € Arbeitgeber-Bruttolohn"</f>
        <v>2 Std./Woche × 12 Wochen = 24 Std. × 35 € Arbeitgeber-Bruttolohn</v>
      </c>
      <c r="C14" s="19" t="n">
        <f aca="false">B6*B7*B8</f>
        <v>840</v>
      </c>
      <c r="D14" s="19" t="n">
        <f aca="false">C14*B5</f>
        <v>16800</v>
      </c>
    </row>
    <row r="15" customFormat="false" ht="31.5" hidden="false" customHeight="true" outlineLevel="0" collapsed="false">
      <c r="A15" s="18" t="s">
        <v>70</v>
      </c>
      <c r="B15" s="17" t="str">
        <f aca="false">B9&amp;" € pro Nutzer und Monat × "&amp;B10&amp;" Monate"</f>
        <v>10 € pro Nutzer und Monat × 3 Monate</v>
      </c>
      <c r="C15" s="19" t="n">
        <f aca="false">B9*B10</f>
        <v>30</v>
      </c>
      <c r="D15" s="19" t="n">
        <f aca="false">C15*B5</f>
        <v>600</v>
      </c>
    </row>
    <row r="16" customFormat="false" ht="31.5" hidden="false" customHeight="true" outlineLevel="0" collapsed="false">
      <c r="A16" s="18" t="s">
        <v>74</v>
      </c>
      <c r="B16" s="17" t="str">
        <f aca="false">B11&amp;" € einmalig ÷ "&amp;B5&amp;" Personen"</f>
        <v>1500 € einmalig ÷ 20 Personen</v>
      </c>
      <c r="C16" s="19" t="n">
        <f aca="false">IF(B5=0,0,B11/B5)</f>
        <v>75</v>
      </c>
      <c r="D16" s="19" t="n">
        <f aca="false">B11</f>
        <v>1500</v>
      </c>
    </row>
    <row r="17" customFormat="false" ht="15" hidden="false" customHeight="false" outlineLevel="0" collapsed="false">
      <c r="A17" s="20" t="s">
        <v>81</v>
      </c>
      <c r="B17" s="21" t="str">
        <f aca="false">TEXT(C14,"0")&amp;" € + "&amp;TEXT(C15,"0")&amp;" € + "&amp;TEXT(C16,"0")&amp;" €"</f>
        <v>840 € + 30 € + 75 €</v>
      </c>
      <c r="C17" s="22" t="n">
        <f aca="false">SUM(C14:C16)</f>
        <v>945</v>
      </c>
      <c r="D17" s="22" t="n">
        <f aca="false">SUM(D14:D16)</f>
        <v>18900</v>
      </c>
    </row>
    <row r="19" customFormat="false" ht="15" hidden="false" customHeight="false" outlineLevel="0" collapsed="false">
      <c r="A19" s="10" t="s">
        <v>82</v>
      </c>
    </row>
    <row r="20" customFormat="false" ht="15" hidden="false" customHeight="false" outlineLevel="0" collapsed="false">
      <c r="A20" s="11" t="s">
        <v>35</v>
      </c>
    </row>
  </sheetData>
  <sheetProtection sheet="true"/>
  <mergeCells count="1">
    <mergeCell ref="A2:D2"/>
  </mergeCells>
  <printOptions headings="true" gridLines="true" gridLinesSet="true" horizontalCentered="false" verticalCentered="false"/>
  <pageMargins left="0.3" right="0.3" top="0.4" bottom="0.4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0"/>
    <col collapsed="false" customWidth="true" hidden="false" outlineLevel="0" max="5" min="2" style="0" width="22"/>
    <col collapsed="false" customWidth="true" hidden="false" outlineLevel="0" max="6" min="6" style="0" width="16"/>
  </cols>
  <sheetData>
    <row r="1" customFormat="false" ht="17.35" hidden="false" customHeight="false" outlineLevel="0" collapsed="false">
      <c r="A1" s="1" t="s">
        <v>83</v>
      </c>
    </row>
    <row r="2" customFormat="false" ht="30" hidden="false" customHeight="true" outlineLevel="0" collapsed="false">
      <c r="A2" s="2" t="s">
        <v>84</v>
      </c>
      <c r="B2" s="2"/>
      <c r="C2" s="2"/>
      <c r="D2" s="2"/>
      <c r="E2" s="2"/>
      <c r="F2" s="2"/>
    </row>
    <row r="4" customFormat="false" ht="24" hidden="false" customHeight="true" outlineLevel="0" collapsed="false">
      <c r="A4" s="4" t="s">
        <v>85</v>
      </c>
      <c r="B4" s="4" t="s">
        <v>86</v>
      </c>
      <c r="C4" s="4" t="s">
        <v>87</v>
      </c>
      <c r="D4" s="4" t="s">
        <v>88</v>
      </c>
      <c r="E4" s="4" t="s">
        <v>89</v>
      </c>
      <c r="F4" s="4" t="s">
        <v>15</v>
      </c>
    </row>
    <row r="5" customFormat="false" ht="33.75" hidden="false" customHeight="true" outlineLevel="0" collapsed="false">
      <c r="A5" s="5" t="s">
        <v>90</v>
      </c>
      <c r="B5" s="9" t="s">
        <v>91</v>
      </c>
      <c r="C5" s="9" t="s">
        <v>92</v>
      </c>
      <c r="D5" s="9" t="s">
        <v>92</v>
      </c>
      <c r="E5" s="9" t="s">
        <v>92</v>
      </c>
      <c r="F5" s="9" t="s">
        <v>93</v>
      </c>
    </row>
    <row r="6" customFormat="false" ht="33.75" hidden="false" customHeight="true" outlineLevel="0" collapsed="false">
      <c r="A6" s="5" t="s">
        <v>94</v>
      </c>
      <c r="B6" s="9" t="s">
        <v>95</v>
      </c>
      <c r="C6" s="9" t="s">
        <v>95</v>
      </c>
      <c r="D6" s="9" t="s">
        <v>95</v>
      </c>
      <c r="E6" s="9" t="s">
        <v>95</v>
      </c>
      <c r="F6" s="9" t="s">
        <v>24</v>
      </c>
    </row>
    <row r="7" customFormat="false" ht="33.75" hidden="false" customHeight="true" outlineLevel="0" collapsed="false">
      <c r="A7" s="5" t="s">
        <v>96</v>
      </c>
      <c r="B7" s="9" t="s">
        <v>92</v>
      </c>
      <c r="C7" s="9" t="s">
        <v>97</v>
      </c>
      <c r="D7" s="9" t="s">
        <v>92</v>
      </c>
      <c r="E7" s="9" t="s">
        <v>92</v>
      </c>
      <c r="F7" s="9" t="s">
        <v>33</v>
      </c>
    </row>
    <row r="8" customFormat="false" ht="33.75" hidden="false" customHeight="true" outlineLevel="0" collapsed="false">
      <c r="A8" s="5" t="s">
        <v>98</v>
      </c>
      <c r="B8" s="9" t="s">
        <v>92</v>
      </c>
      <c r="C8" s="9" t="s">
        <v>92</v>
      </c>
      <c r="D8" s="9" t="s">
        <v>99</v>
      </c>
      <c r="E8" s="9" t="s">
        <v>99</v>
      </c>
      <c r="F8" s="9" t="s">
        <v>33</v>
      </c>
    </row>
    <row r="9" customFormat="false" ht="19.5" hidden="false" customHeight="true" outlineLevel="0" collapsed="false">
      <c r="A9" s="5"/>
      <c r="B9" s="9"/>
      <c r="C9" s="9"/>
      <c r="D9" s="9"/>
      <c r="E9" s="9"/>
      <c r="F9" s="9"/>
    </row>
    <row r="10" customFormat="false" ht="19.5" hidden="false" customHeight="true" outlineLevel="0" collapsed="false">
      <c r="A10" s="5"/>
      <c r="B10" s="9"/>
      <c r="C10" s="9"/>
      <c r="D10" s="9"/>
      <c r="E10" s="9"/>
      <c r="F10" s="9"/>
    </row>
    <row r="11" customFormat="false" ht="19.5" hidden="false" customHeight="true" outlineLevel="0" collapsed="false">
      <c r="A11" s="5"/>
      <c r="B11" s="9"/>
      <c r="C11" s="9"/>
      <c r="D11" s="9"/>
      <c r="E11" s="9"/>
      <c r="F11" s="9"/>
    </row>
    <row r="12" customFormat="false" ht="19.5" hidden="false" customHeight="true" outlineLevel="0" collapsed="false">
      <c r="A12" s="5"/>
      <c r="B12" s="9"/>
      <c r="C12" s="9"/>
      <c r="D12" s="9"/>
      <c r="E12" s="9"/>
      <c r="F12" s="9"/>
    </row>
    <row r="13" customFormat="false" ht="19.5" hidden="false" customHeight="true" outlineLevel="0" collapsed="false">
      <c r="A13" s="5"/>
      <c r="B13" s="9"/>
      <c r="C13" s="9"/>
      <c r="D13" s="9"/>
      <c r="E13" s="9"/>
      <c r="F13" s="9"/>
    </row>
    <row r="14" customFormat="false" ht="19.5" hidden="false" customHeight="true" outlineLevel="0" collapsed="false">
      <c r="A14" s="5"/>
      <c r="B14" s="9"/>
      <c r="C14" s="9"/>
      <c r="D14" s="9"/>
      <c r="E14" s="9"/>
      <c r="F14" s="9"/>
    </row>
    <row r="16" customFormat="false" ht="15" hidden="false" customHeight="false" outlineLevel="0" collapsed="false">
      <c r="A16" s="10" t="s">
        <v>100</v>
      </c>
    </row>
    <row r="17" customFormat="false" ht="15" hidden="false" customHeight="false" outlineLevel="0" collapsed="false">
      <c r="A17" s="11" t="s">
        <v>35</v>
      </c>
    </row>
  </sheetData>
  <sheetProtection sheet="true"/>
  <mergeCells count="1">
    <mergeCell ref="A2:F2"/>
  </mergeCells>
  <conditionalFormatting sqref="B5:E14">
    <cfRule type="expression" priority="2" aboveAverage="0" equalAverage="0" bottom="0" percent="0" rank="0" text="" dxfId="12">
      <formula>AND(LEN(B5)&gt;0,B5&lt;&gt;"–")</formula>
    </cfRule>
  </conditionalFormatting>
  <conditionalFormatting sqref="F5:F14">
    <cfRule type="expression" priority="3" aboveAverage="0" equalAverage="0" bottom="0" percent="0" rank="0" text="" dxfId="11">
      <formula>F5="Abgeschlossen"</formula>
    </cfRule>
  </conditionalFormatting>
  <dataValidations count="1">
    <dataValidation allowBlank="true" errorStyle="stop" operator="between" showDropDown="false" showErrorMessage="true" showInputMessage="false" sqref="F5:F14" type="list">
      <formula1>"Offen,Läuft,Abgeschlossen"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44"/>
    <col collapsed="false" customWidth="true" hidden="false" outlineLevel="0" max="4" min="4" style="0" width="16"/>
    <col collapsed="false" customWidth="true" hidden="false" outlineLevel="0" max="6" min="5" style="0" width="18"/>
  </cols>
  <sheetData>
    <row r="1" customFormat="false" ht="17.35" hidden="false" customHeight="false" outlineLevel="0" collapsed="false">
      <c r="A1" s="1" t="s">
        <v>101</v>
      </c>
    </row>
    <row r="2" customFormat="false" ht="30" hidden="false" customHeight="true" outlineLevel="0" collapsed="false">
      <c r="A2" s="2" t="s">
        <v>102</v>
      </c>
      <c r="B2" s="2"/>
      <c r="C2" s="2"/>
      <c r="D2" s="2"/>
      <c r="E2" s="2"/>
      <c r="F2" s="2"/>
    </row>
    <row r="4" customFormat="false" ht="30" hidden="false" customHeight="true" outlineLevel="0" collapsed="false">
      <c r="A4" s="4" t="s">
        <v>103</v>
      </c>
      <c r="B4" s="4" t="s">
        <v>104</v>
      </c>
      <c r="C4" s="4" t="s">
        <v>105</v>
      </c>
      <c r="D4" s="4" t="s">
        <v>106</v>
      </c>
      <c r="E4" s="4" t="s">
        <v>107</v>
      </c>
      <c r="F4" s="4" t="s">
        <v>108</v>
      </c>
    </row>
    <row r="5" customFormat="false" ht="45.75" hidden="false" customHeight="true" outlineLevel="0" collapsed="false">
      <c r="A5" s="18" t="s">
        <v>109</v>
      </c>
      <c r="B5" s="17" t="s">
        <v>110</v>
      </c>
      <c r="C5" s="17" t="s">
        <v>111</v>
      </c>
      <c r="D5" s="7"/>
      <c r="E5" s="6"/>
      <c r="F5" s="7"/>
    </row>
    <row r="6" customFormat="false" ht="45.75" hidden="false" customHeight="true" outlineLevel="0" collapsed="false">
      <c r="A6" s="18" t="s">
        <v>112</v>
      </c>
      <c r="B6" s="17" t="s">
        <v>113</v>
      </c>
      <c r="C6" s="17" t="s">
        <v>114</v>
      </c>
      <c r="D6" s="7"/>
      <c r="E6" s="6"/>
      <c r="F6" s="7"/>
    </row>
    <row r="7" customFormat="false" ht="45.75" hidden="false" customHeight="true" outlineLevel="0" collapsed="false">
      <c r="A7" s="18" t="s">
        <v>115</v>
      </c>
      <c r="B7" s="17" t="s">
        <v>116</v>
      </c>
      <c r="C7" s="17" t="s">
        <v>117</v>
      </c>
      <c r="D7" s="7"/>
      <c r="E7" s="6"/>
      <c r="F7" s="7"/>
    </row>
    <row r="8" customFormat="false" ht="45.75" hidden="false" customHeight="true" outlineLevel="0" collapsed="false">
      <c r="A8" s="18" t="s">
        <v>118</v>
      </c>
      <c r="B8" s="17" t="s">
        <v>119</v>
      </c>
      <c r="C8" s="17" t="s">
        <v>120</v>
      </c>
      <c r="D8" s="7"/>
      <c r="E8" s="6"/>
      <c r="F8" s="7"/>
    </row>
    <row r="9" customFormat="false" ht="21.75" hidden="false" customHeight="true" outlineLevel="0" collapsed="false">
      <c r="A9" s="23"/>
      <c r="B9" s="5"/>
      <c r="C9" s="5"/>
      <c r="D9" s="7"/>
      <c r="E9" s="6"/>
      <c r="F9" s="7"/>
    </row>
    <row r="10" customFormat="false" ht="21.75" hidden="false" customHeight="true" outlineLevel="0" collapsed="false">
      <c r="A10" s="23"/>
      <c r="B10" s="5"/>
      <c r="C10" s="5"/>
      <c r="D10" s="7"/>
      <c r="E10" s="6"/>
      <c r="F10" s="7"/>
    </row>
    <row r="12" customFormat="false" ht="15" hidden="false" customHeight="false" outlineLevel="0" collapsed="false">
      <c r="A12" s="11" t="s">
        <v>35</v>
      </c>
    </row>
  </sheetData>
  <sheetProtection sheet="true"/>
  <mergeCells count="1">
    <mergeCell ref="A2:F2"/>
  </mergeCells>
  <printOptions headings="true" gridLines="true" gridLinesSet="true" horizontalCentered="false" verticalCentered="false"/>
  <pageMargins left="0.3" right="0.3" top="0.4" bottom="0.4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2026-10-24T10:52:54Z</dcterms:created>
  <dc:creator>openpyxl</dc:creator>
  <dc:description/>
  <dc:language>vi-VN</dc:language>
  <cp:lastModifiedBy/>
  <dcterms:modified xsi:type="dcterms:W3CDTF">2026-10-24T10:52:54Z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