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iano di formazione" sheetId="1" state="visible" r:id="rId3"/>
    <sheet name="Matrice competenze" sheetId="2" state="visible" r:id="rId4"/>
    <sheet name="Budget" sheetId="3" state="visible" r:id="rId5"/>
    <sheet name="Calendario" sheetId="4" state="visible" r:id="rId6"/>
    <sheet name="Monitoraggio" sheetId="5" state="visible" r:id="rId7"/>
    <sheet name="Indicatori" sheetId="6" state="visible" r:id="rId8"/>
  </sheets>
  <definedNames>
    <definedName function="false" hidden="false" localSheetId="2" name="_xlnm.Print_Area" vbProcedure="false">Budget!$A$1:$D$26</definedName>
    <definedName function="false" hidden="false" localSheetId="3" name="_xlnm.Print_Area" vbProcedure="false">Calendario!$A$1:$Q$19</definedName>
    <definedName function="false" hidden="false" localSheetId="5" name="_xlnm.Print_Area" vbProcedure="false">Indicatori!$A$1:$G$21</definedName>
    <definedName function="false" hidden="false" localSheetId="1" name="_xlnm.Print_Area" vbProcedure="false">'Matrice competenze'!$A$1:$J$17</definedName>
    <definedName function="false" hidden="false" localSheetId="4" name="_xlnm.Print_Area" vbProcedure="false">Monitoraggio!$A$1:$L$28</definedName>
    <definedName function="false" hidden="false" localSheetId="0" name="_xlnm.Print_Area" vbProcedure="false">'Piano di formazione'!$A$1:$I$20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<sst xmlns="http://schemas.openxmlformats.org/spreadsheetml/2006/main" count="227" uniqueCount="186">
  <si>
    <t xml:space="preserve">Piano di formazione per i dipendenti — modello in 9 colonne</t>
  </si>
  <si>
    <t xml:space="preserve">Esempio ipotetico — orova.vn. Ogni riga è un'azione formativa. Le tre righe compilate riprendono l'esempio della guida: sostituiscile con i dati della tua azienda. Modalità e Valutazione hanno un elenco a discesa, ma puoi scrivere liberamente. Gli importi servono solo a mostrare la compilazione, non sono prezzi di mercato.</t>
  </si>
  <si>
    <t xml:space="preserve">Fabbisogno rilevato</t>
  </si>
  <si>
    <t xml:space="preserve">Azione formativa</t>
  </si>
  <si>
    <t xml:space="preserve">Destinatari</t>
  </si>
  <si>
    <t xml:space="preserve">Modalità</t>
  </si>
  <si>
    <t xml:space="preserve">Date</t>
  </si>
  <si>
    <t xml:space="preserve">Ore</t>
  </si>
  <si>
    <t xml:space="preserve">Costo ipotetico</t>
  </si>
  <si>
    <t xml:space="preserve">Responsabile</t>
  </si>
  <si>
    <t xml:space="preserve">Valutazione</t>
  </si>
  <si>
    <t xml:space="preserve">Errori nella gestione dei resi a magazzino</t>
  </si>
  <si>
    <t xml:space="preserve">Procedura resi con palmare</t>
  </si>
  <si>
    <t xml:space="preserve">8 magazzinieri</t>
  </si>
  <si>
    <t xml:space="preserve">Affiancamento on-the-job + quiz</t>
  </si>
  <si>
    <t xml:space="preserve">02/03 – 27/03</t>
  </si>
  <si>
    <t xml:space="preserve">Capo magazzino</t>
  </si>
  <si>
    <t xml:space="preserve">Livello 2 (quiz) e Livello 3 (controllo a 60 giorni)</t>
  </si>
  <si>
    <t xml:space="preserve">Aggiornamento sicurezza in scadenza</t>
  </si>
  <si>
    <t xml:space="preserve">Corso di aggiornamento previsto dall'Accordo Stato-Regioni</t>
  </si>
  <si>
    <t xml:space="preserve">30 operai di produzione</t>
  </si>
  <si>
    <t xml:space="preserve">Aula con docente qualificato</t>
  </si>
  <si>
    <t xml:space="preserve">04/05 – 29/05</t>
  </si>
  <si>
    <t xml:space="preserve">Secondo normativa</t>
  </si>
  <si>
    <t xml:space="preserve">RSPP</t>
  </si>
  <si>
    <t xml:space="preserve">Registro presenze e verifica finale</t>
  </si>
  <si>
    <t xml:space="preserve">Uso del nuovo CRM nelle offerte</t>
  </si>
  <si>
    <t xml:space="preserve">Configurazione offerte e listini</t>
  </si>
  <si>
    <t xml:space="preserve">12 commerciali</t>
  </si>
  <si>
    <t xml:space="preserve">E-learning asincrono + webinar</t>
  </si>
  <si>
    <t xml:space="preserve">14/09 – 09/10</t>
  </si>
  <si>
    <t xml:space="preserve">Sales manager</t>
  </si>
  <si>
    <t xml:space="preserve">Livello 2 (simulazione) e Livello 3 (revisione offerte)</t>
  </si>
  <si>
    <t xml:space="preserve">Totale</t>
  </si>
  <si>
    <t xml:space="preserve">Le ore della formazione obbligatoria sulla sicurezza seguono la normativa: quando conosci il numero, scrivilo nella colonna Ore e il totale si aggiorna. Totale costi = somma della colonna Costo ipotetico.</t>
  </si>
  <si>
    <t xml:space="preserve">Esempio ipotetico — orova.vn</t>
  </si>
  <si>
    <t xml:space="preserve">Matrice delle competenze — analisi dei fabbisogni</t>
  </si>
  <si>
    <t xml:space="preserve">Esempio ipotetico — orova.vn. Inserisci livello attuale e livello richiesto (da 1 a 5): Divario e Priorità si calcolano da soli. Fai validare ogni punteggio in un colloquio con il responsabile diretto.</t>
  </si>
  <si>
    <t xml:space="preserve">Ruolo / Dipendente</t>
  </si>
  <si>
    <t xml:space="preserve">Competenza chiave</t>
  </si>
  <si>
    <t xml:space="preserve">Livello attuale</t>
  </si>
  <si>
    <t xml:space="preserve">Livello richiesto</t>
  </si>
  <si>
    <t xml:space="preserve">Divario</t>
  </si>
  <si>
    <t xml:space="preserve">Priorità</t>
  </si>
  <si>
    <t xml:space="preserve">Livello</t>
  </si>
  <si>
    <t xml:space="preserve">Significato</t>
  </si>
  <si>
    <t xml:space="preserve">Addetto helpdesk (Mario R.)</t>
  </si>
  <si>
    <t xml:space="preserve">Risoluzione ticket di secondo livello sul CRM</t>
  </si>
  <si>
    <t xml:space="preserve">Conoscenza assente o insufficiente per lavorare in autonomia</t>
  </si>
  <si>
    <t xml:space="preserve">Tecnico manutentore (Luca B.)</t>
  </si>
  <si>
    <t xml:space="preserve">Diagnostica guasti su PLC industriali</t>
  </si>
  <si>
    <t xml:space="preserve">Esegue il compito solo con supervisione costante</t>
  </si>
  <si>
    <t xml:space="preserve">Operatore logistica (Sara V.)</t>
  </si>
  <si>
    <t xml:space="preserve">Gestione resi con palmare</t>
  </si>
  <si>
    <t xml:space="preserve">Autonomia nelle situazioni ordinarie</t>
  </si>
  <si>
    <t xml:space="preserve">Sales specialist (Elena M.)</t>
  </si>
  <si>
    <t xml:space="preserve">Negoziazione contratti quadro esteri</t>
  </si>
  <si>
    <t xml:space="preserve">Padronanza avanzata, risolve imprevisti complessi</t>
  </si>
  <si>
    <t xml:space="preserve">Livello formatore, sa istruire altri colleghi</t>
  </si>
  <si>
    <t xml:space="preserve">Lettura</t>
  </si>
  <si>
    <t xml:space="preserve">0 o negativo</t>
  </si>
  <si>
    <t xml:space="preserve">Requisito soddisfatto</t>
  </si>
  <si>
    <t xml:space="preserve">Nessuna</t>
  </si>
  <si>
    <t xml:space="preserve">1</t>
  </si>
  <si>
    <t xml:space="preserve">Aggiornamento ordinario</t>
  </si>
  <si>
    <t xml:space="preserve">Media</t>
  </si>
  <si>
    <t xml:space="preserve">2</t>
  </si>
  <si>
    <t xml:space="preserve">Intervento da mettere in cima al piano</t>
  </si>
  <si>
    <t xml:space="preserve">Alta</t>
  </si>
  <si>
    <t xml:space="preserve">3 o più</t>
  </si>
  <si>
    <t xml:space="preserve">Critica</t>
  </si>
  <si>
    <t xml:space="preserve">Divario = Livello richiesto − Livello attuale.</t>
  </si>
  <si>
    <t xml:space="preserve">Budget del piano per voce di spesa</t>
  </si>
  <si>
    <t xml:space="preserve">Esempio ipotetico — orova.vn: gli importi mostrano la struttura del blocco, non sono prezzi di mercato. Prima di indicare il Conto Formazione del Fondo come copertura, controlla il regolamento del tuo Fondo.</t>
  </si>
  <si>
    <t xml:space="preserve">Voce di spesa</t>
  </si>
  <si>
    <t xml:space="preserve">Cosa comprende</t>
  </si>
  <si>
    <t xml:space="preserve">Importo ipotetico</t>
  </si>
  <si>
    <t xml:space="preserve">Copertura</t>
  </si>
  <si>
    <t xml:space="preserve">Docenza esterna</t>
  </si>
  <si>
    <t xml:space="preserve">Docenti e formatori qualificati per aula e webinar</t>
  </si>
  <si>
    <t xml:space="preserve">Conto Formazione del Fondo</t>
  </si>
  <si>
    <t xml:space="preserve">Materiali e piattaforma</t>
  </si>
  <si>
    <t xml:space="preserve">Licenze, produzione di materiali digitali</t>
  </si>
  <si>
    <t xml:space="preserve">Risorse proprie</t>
  </si>
  <si>
    <t xml:space="preserve">Costo del lavoro in formazione</t>
  </si>
  <si>
    <t xml:space="preserve">Ore retribuite dei partecipanti</t>
  </si>
  <si>
    <t xml:space="preserve">Logistica</t>
  </si>
  <si>
    <t xml:space="preserve">Aule, trasferte, attrezzature</t>
  </si>
  <si>
    <t xml:space="preserve">Riepilogo per fonte di copertura</t>
  </si>
  <si>
    <t xml:space="preserve">Importo</t>
  </si>
  <si>
    <t xml:space="preserve">Controllo con il foglio Piano di formazione</t>
  </si>
  <si>
    <t xml:space="preserve">Totale budget escluso «Costo del lavoro in formazione»</t>
  </si>
  <si>
    <t xml:space="preserve">Totale colonna Costo ipotetico del Piano</t>
  </si>
  <si>
    <t xml:space="preserve">Differenza (0 = coerente)</t>
  </si>
  <si>
    <t xml:space="preserve">Calendario delle azioni su base mensile</t>
  </si>
  <si>
    <t xml:space="preserve">Esempio ipotetico — orova.vn. Azione formativa si copia dal foglio Piano di formazione. Inserisci data di inizio e di fine (gg/mm/aaaa): settimane e mesi si colorano da soli. Le scadenze di legge sono evidenziate in nero.</t>
  </si>
  <si>
    <t xml:space="preserve">Data inizio</t>
  </si>
  <si>
    <t xml:space="preserve">Data fine</t>
  </si>
  <si>
    <t xml:space="preserve">Settimane</t>
  </si>
  <si>
    <t xml:space="preserve">Scadenza di legge</t>
  </si>
  <si>
    <t xml:space="preserve">Gen</t>
  </si>
  <si>
    <t xml:space="preserve">Feb</t>
  </si>
  <si>
    <t xml:space="preserve">Mar</t>
  </si>
  <si>
    <t xml:space="preserve">Apr</t>
  </si>
  <si>
    <t xml:space="preserve">Mag</t>
  </si>
  <si>
    <t xml:space="preserve">Giu</t>
  </si>
  <si>
    <t xml:space="preserve">Lug</t>
  </si>
  <si>
    <t xml:space="preserve">Ago</t>
  </si>
  <si>
    <t xml:space="preserve">Set</t>
  </si>
  <si>
    <t xml:space="preserve">Ott</t>
  </si>
  <si>
    <t xml:space="preserve">Nov</t>
  </si>
  <si>
    <t xml:space="preserve">Dic</t>
  </si>
  <si>
    <t xml:space="preserve">No</t>
  </si>
  <si>
    <t xml:space="preserve">Sì</t>
  </si>
  <si>
    <t xml:space="preserve">Settimane = arrotonda per eccesso ((Data fine − Data inizio + 1) ÷ 7). I mesi si contano nell'anno della data di inizio. Grigio = azione in corso nel mese; nero = scadenza di legge.</t>
  </si>
  <si>
    <t xml:space="preserve">Monitoraggio settimanale dell'avanzamento</t>
  </si>
  <si>
    <t xml:space="preserve">Esempio ipotetico — orova.vn. Una riga per persona e percorso. Stato ed Esito hanno un elenco a discesa; il riepilogo a destra si aggiorna da solo.</t>
  </si>
  <si>
    <t xml:space="preserve">Riepilogo</t>
  </si>
  <si>
    <t xml:space="preserve">Partecipante</t>
  </si>
  <si>
    <t xml:space="preserve">Gruppo</t>
  </si>
  <si>
    <t xml:space="preserve">Stato del corso</t>
  </si>
  <si>
    <t xml:space="preserve">Avanzamento</t>
  </si>
  <si>
    <t xml:space="preserve">Tempo effettivo (min)</t>
  </si>
  <si>
    <t xml:space="preserve">Tentativi nei quiz</t>
  </si>
  <si>
    <t xml:space="preserve">Esito verifica finale</t>
  </si>
  <si>
    <t xml:space="preserve">Punteggio</t>
  </si>
  <si>
    <t xml:space="preserve">Voce</t>
  </si>
  <si>
    <t xml:space="preserve">Persone</t>
  </si>
  <si>
    <t xml:space="preserve">Magazziniere A</t>
  </si>
  <si>
    <t xml:space="preserve">Magazzino</t>
  </si>
  <si>
    <t xml:space="preserve">Completato</t>
  </si>
  <si>
    <t xml:space="preserve">Superato</t>
  </si>
  <si>
    <t xml:space="preserve">Non iniziato</t>
  </si>
  <si>
    <t xml:space="preserve">Magazziniere B</t>
  </si>
  <si>
    <t xml:space="preserve">In corso</t>
  </si>
  <si>
    <t xml:space="preserve">Magazziniere C</t>
  </si>
  <si>
    <t xml:space="preserve">Magazziniere D</t>
  </si>
  <si>
    <t xml:space="preserve">Scaduto</t>
  </si>
  <si>
    <t xml:space="preserve">Magazziniere E</t>
  </si>
  <si>
    <t xml:space="preserve">Non superato</t>
  </si>
  <si>
    <t xml:space="preserve">Avanzamento medio</t>
  </si>
  <si>
    <t xml:space="preserve">Chi interviene se c'è un problema</t>
  </si>
  <si>
    <t xml:space="preserve">Colonna</t>
  </si>
  <si>
    <t xml:space="preserve">Valori possibili</t>
  </si>
  <si>
    <t xml:space="preserve">Non iniziato, In corso, Completato, Scaduto</t>
  </si>
  <si>
    <t xml:space="preserve">Responsabile diretto</t>
  </si>
  <si>
    <t xml:space="preserve">Avanzamento e tempo effettivo sui moduli</t>
  </si>
  <si>
    <t xml:space="preserve">Percentuale e minuti registrati</t>
  </si>
  <si>
    <t xml:space="preserve">Referente HR</t>
  </si>
  <si>
    <t xml:space="preserve">Tentativi nei quiz intermedi</t>
  </si>
  <si>
    <t xml:space="preserve">Numero di tentativi</t>
  </si>
  <si>
    <t xml:space="preserve">Formatore o autore del modulo</t>
  </si>
  <si>
    <t xml:space="preserve">Esito della verifica finale</t>
  </si>
  <si>
    <t xml:space="preserve">Superato / Non superato, punteggio</t>
  </si>
  <si>
    <t xml:space="preserve">Referente HR e responsabile</t>
  </si>
  <si>
    <t xml:space="preserve">Indicatori di valutazione (modello di Kirkpatrick)</t>
  </si>
  <si>
    <t xml:space="preserve">Esempio ipotetico — orova.vn. Decidi prima del corso cosa misurare e chi raccoglie il dato. Annota il valore di partenza prima del lancio: senza un punto di partenza, il Livello 4 diventa un'opinione.</t>
  </si>
  <si>
    <t xml:space="preserve">Indicatore da misurare</t>
  </si>
  <si>
    <t xml:space="preserve">Come si misura</t>
  </si>
  <si>
    <t xml:space="preserve">Chi lo raccoglie</t>
  </si>
  <si>
    <t xml:space="preserve">Valore di partenza</t>
  </si>
  <si>
    <t xml:space="preserve">Data della verifica</t>
  </si>
  <si>
    <t xml:space="preserve">Valore dopo il corso</t>
  </si>
  <si>
    <t xml:space="preserve">Completamento entro la scadenza</t>
  </si>
  <si>
    <t xml:space="preserve">Organizzativo</t>
  </si>
  <si>
    <t xml:space="preserve">Esportazione dello stato corso al termine fissato</t>
  </si>
  <si>
    <t xml:space="preserve">Risposte corrette al primo tentativo</t>
  </si>
  <si>
    <t xml:space="preserve">Report della verifica finale</t>
  </si>
  <si>
    <t xml:space="preserve">Formatore</t>
  </si>
  <si>
    <t xml:space="preserve">Applicazione della procedura sul lavoro</t>
  </si>
  <si>
    <t xml:space="preserve">3</t>
  </si>
  <si>
    <t xml:space="preserve">Checklist di osservazione compilata dal supervisore</t>
  </si>
  <si>
    <t xml:space="preserve">Variazione dell'indicatore operativo collegato</t>
  </si>
  <si>
    <t xml:space="preserve">4</t>
  </si>
  <si>
    <t xml:space="preserve">Confronto con il valore registrato prima del corso, stesso periodo di riferimento</t>
  </si>
  <si>
    <t xml:space="preserve">Controllo di gestione</t>
  </si>
  <si>
    <t xml:space="preserve">I quattro livelli di Kirkpatrick</t>
  </si>
  <si>
    <t xml:space="preserve">Cosa misura</t>
  </si>
  <si>
    <t xml:space="preserve">Livello 1 (Reazione)</t>
  </si>
  <si>
    <t xml:space="preserve">Questionario di gradimento a fine corso su utilità percepita, chiarezza e qualità dei materiali</t>
  </si>
  <si>
    <t xml:space="preserve">Livello 2 (Apprendimento)</t>
  </si>
  <si>
    <t xml:space="preserve">Risultato della verifica finale</t>
  </si>
  <si>
    <t xml:space="preserve">Livello 3 (Comportamento)</t>
  </si>
  <si>
    <t xml:space="preserve">Osservazione del supervisore a 60–90 giorni: le nuove procedure vengono applicate?</t>
  </si>
  <si>
    <t xml:space="preserve">Livello 4 (Risultati)</t>
  </si>
  <si>
    <t xml:space="preserve">Effetto sugli indicatori aziendali collegati all'obiettivo SMART (scarti, reclami, tempi di lavorazione)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</si>
</sst>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&quot; h&quot;"/>
    <numFmt numFmtId="166" formatCode="#,##0&quot; EUR&quot;"/>
    <numFmt numFmtId="167" formatCode="dd/mm/yyyy"/>
    <numFmt numFmtId="168" formatCode="0%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color rgb="FF595959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FFFFFF"/>
      </font>
      <fill>
        <patternFill>
          <bgColor rgb="FF111111"/>
        </patternFill>
      </fill>
    </dxf>
    <dxf>
      <font>
        <color rgb="FF404040"/>
      </font>
      <fill>
        <patternFill>
          <bgColor rgb="FFBFBFBF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3" type="wholeTable"/>
      <tableStyleElement dxfId="14" type="firstColumnStripe"/>
      <tableStyleElement dxfId="15" type="firstRowStripe"/>
      <tableStyleElement dxfId="16" type="lastColumn"/>
      <tableStyleElement dxfId="17" type="firstColumn"/>
      <tableStyleElement dxfId="18" type="headerRow"/>
      <tableStyleElement dxfId="19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Budget" displayName="Budget" ref="A4:D12" headerRowCount="1" totalsRowCount="0" totalsRowShown="0">
  <autoFilter ref="A4:D12"/>
  <tableColumns count="4">
    <tableColumn id="1" name="Voce di spesa"/>
    <tableColumn id="2" name="Cosa comprende"/>
    <tableColumn id="3" name="Importo ipotetico"/>
    <tableColumn id="4" name="Copertura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Calendario" displayName="Calendario" ref="A4:Q16" headerRowCount="1" totalsRowCount="0" totalsRowShown="0">
  <autoFilter ref="A4:Q16"/>
  <tableColumns count="17">
    <tableColumn id="1" name="Azione formativa"/>
    <tableColumn id="2" name="Data inizio"/>
    <tableColumn id="3" name="Data fine"/>
    <tableColumn id="4" name="Settimane"/>
    <tableColumn id="5" name="Scadenza di legge"/>
    <tableColumn id="6" name="Gen"/>
    <tableColumn id="7" name="Feb"/>
    <tableColumn id="8" name="Mar"/>
    <tableColumn id="9" name="Apr"/>
    <tableColumn id="10" name="Mag"/>
    <tableColumn id="11" name="Giu"/>
    <tableColumn id="12" name="Lug"/>
    <tableColumn id="13" name="Ago"/>
    <tableColumn id="14" name="Set"/>
    <tableColumn id="15" name="Ott"/>
    <tableColumn id="16" name="Nov"/>
    <tableColumn id="17" name="Dic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Indicatori" displayName="Indicatori" ref="A4:G12" headerRowCount="1" totalsRowCount="0" totalsRowShown="0">
  <autoFilter ref="A4:G12"/>
  <tableColumns count="7">
    <tableColumn id="1" name="Indicatore da misurare"/>
    <tableColumn id="2" name="Livello"/>
    <tableColumn id="3" name="Come si misura"/>
    <tableColumn id="4" name="Chi lo raccoglie"/>
    <tableColumn id="5" name="Valore di partenza"/>
    <tableColumn id="6" name="Data della verifica"/>
    <tableColumn id="7" name="Valore dopo il corso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MatriceCompetenze" displayName="MatriceCompetenze" ref="A4:F14" headerRowCount="1" totalsRowCount="0" totalsRowShown="0">
  <autoFilter ref="A4:F14"/>
  <tableColumns count="6">
    <tableColumn id="1" name="Ruolo / Dipendente"/>
    <tableColumn id="2" name="Competenza chiave"/>
    <tableColumn id="3" name="Livello attuale"/>
    <tableColumn id="4" name="Livello richiesto"/>
    <tableColumn id="5" name="Divario"/>
    <tableColumn id="6" name="Priorità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Monitoraggio" displayName="Monitoraggio" ref="A4:I19" headerRowCount="1" totalsRowCount="0" totalsRowShown="0">
  <autoFilter ref="A4:I19"/>
  <tableColumns count="9">
    <tableColumn id="1" name="Partecipante"/>
    <tableColumn id="2" name="Gruppo"/>
    <tableColumn id="3" name="Azione formativa"/>
    <tableColumn id="4" name="Stato del corso"/>
    <tableColumn id="5" name="Avanzamento"/>
    <tableColumn id="6" name="Tempo effettivo (min)"/>
    <tableColumn id="7" name="Tentativi nei quiz"/>
    <tableColumn id="8" name="Esito verifica finale"/>
    <tableColumn id="9" name="Punteggio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PianoFormazione" displayName="PianoFormazione" ref="A4:I16" headerRowCount="1" totalsRowCount="0" totalsRowShown="0">
  <autoFilter ref="A4:I16"/>
  <tableColumns count="9">
    <tableColumn id="1" name="Fabbisogno rilevato"/>
    <tableColumn id="2" name="Azione formativa"/>
    <tableColumn id="3" name="Destinatari"/>
    <tableColumn id="4" name="Modalità"/>
    <tableColumn id="5" name="Date"/>
    <tableColumn id="6" name="Ore"/>
    <tableColumn id="7" name="Costo ipotetico"/>
    <tableColumn id="8" name="Responsabile"/>
    <tableColumn id="9" name="Valutazi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7"/>
    <col collapsed="false" customWidth="true" hidden="false" outlineLevel="0" max="9" min="9" style="0" width="34"/>
  </cols>
  <sheetData>
    <row r="1" customFormat="false" ht="17.3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45.75" hidden="false" customHeight="tru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5" t="s">
        <v>15</v>
      </c>
      <c r="F5" s="6" t="n">
        <v>6</v>
      </c>
      <c r="G5" s="7" t="n">
        <v>400</v>
      </c>
      <c r="H5" s="4" t="s">
        <v>16</v>
      </c>
      <c r="I5" s="4" t="s">
        <v>17</v>
      </c>
    </row>
    <row r="6" customFormat="false" ht="45.75" hidden="false" customHeight="true" outlineLevel="0" collapsed="false">
      <c r="A6" s="4" t="s">
        <v>18</v>
      </c>
      <c r="B6" s="4" t="s">
        <v>19</v>
      </c>
      <c r="C6" s="4" t="s">
        <v>20</v>
      </c>
      <c r="D6" s="4" t="s">
        <v>21</v>
      </c>
      <c r="E6" s="5" t="s">
        <v>22</v>
      </c>
      <c r="F6" s="6" t="s">
        <v>23</v>
      </c>
      <c r="G6" s="7" t="n">
        <v>1800</v>
      </c>
      <c r="H6" s="4" t="s">
        <v>24</v>
      </c>
      <c r="I6" s="4" t="s">
        <v>25</v>
      </c>
    </row>
    <row r="7" customFormat="false" ht="45.75" hidden="false" customHeight="true" outlineLevel="0" collapsed="false">
      <c r="A7" s="4" t="s">
        <v>26</v>
      </c>
      <c r="B7" s="4" t="s">
        <v>27</v>
      </c>
      <c r="C7" s="4" t="s">
        <v>28</v>
      </c>
      <c r="D7" s="4" t="s">
        <v>29</v>
      </c>
      <c r="E7" s="5" t="s">
        <v>30</v>
      </c>
      <c r="F7" s="6" t="n">
        <v>8</v>
      </c>
      <c r="G7" s="7" t="n">
        <v>700</v>
      </c>
      <c r="H7" s="4" t="s">
        <v>31</v>
      </c>
      <c r="I7" s="4" t="s">
        <v>32</v>
      </c>
    </row>
    <row r="8" customFormat="false" ht="19.5" hidden="false" customHeight="true" outlineLevel="0" collapsed="false">
      <c r="A8" s="4"/>
      <c r="B8" s="4"/>
      <c r="C8" s="4"/>
      <c r="D8" s="4"/>
      <c r="E8" s="5"/>
      <c r="F8" s="6"/>
      <c r="G8" s="7"/>
      <c r="H8" s="4"/>
      <c r="I8" s="4"/>
    </row>
    <row r="9" customFormat="false" ht="19.5" hidden="false" customHeight="true" outlineLevel="0" collapsed="false">
      <c r="A9" s="4"/>
      <c r="B9" s="4"/>
      <c r="C9" s="4"/>
      <c r="D9" s="4"/>
      <c r="E9" s="5"/>
      <c r="F9" s="6"/>
      <c r="G9" s="7"/>
      <c r="H9" s="4"/>
      <c r="I9" s="4"/>
    </row>
    <row r="10" customFormat="false" ht="19.5" hidden="false" customHeight="true" outlineLevel="0" collapsed="false">
      <c r="A10" s="4"/>
      <c r="B10" s="4"/>
      <c r="C10" s="4"/>
      <c r="D10" s="4"/>
      <c r="E10" s="5"/>
      <c r="F10" s="6"/>
      <c r="G10" s="7"/>
      <c r="H10" s="4"/>
      <c r="I10" s="4"/>
    </row>
    <row r="11" customFormat="false" ht="19.5" hidden="false" customHeight="true" outlineLevel="0" collapsed="false">
      <c r="A11" s="4"/>
      <c r="B11" s="4"/>
      <c r="C11" s="4"/>
      <c r="D11" s="4"/>
      <c r="E11" s="5"/>
      <c r="F11" s="6"/>
      <c r="G11" s="7"/>
      <c r="H11" s="4"/>
      <c r="I11" s="4"/>
    </row>
    <row r="12" customFormat="false" ht="19.5" hidden="false" customHeight="true" outlineLevel="0" collapsed="false">
      <c r="A12" s="4"/>
      <c r="B12" s="4"/>
      <c r="C12" s="4"/>
      <c r="D12" s="4"/>
      <c r="E12" s="5"/>
      <c r="F12" s="6"/>
      <c r="G12" s="7"/>
      <c r="H12" s="4"/>
      <c r="I12" s="4"/>
    </row>
    <row r="13" customFormat="false" ht="19.5" hidden="false" customHeight="true" outlineLevel="0" collapsed="false">
      <c r="A13" s="4"/>
      <c r="B13" s="4"/>
      <c r="C13" s="4"/>
      <c r="D13" s="4"/>
      <c r="E13" s="5"/>
      <c r="F13" s="6"/>
      <c r="G13" s="7"/>
      <c r="H13" s="4"/>
      <c r="I13" s="4"/>
    </row>
    <row r="14" customFormat="false" ht="19.5" hidden="false" customHeight="true" outlineLevel="0" collapsed="false">
      <c r="A14" s="4"/>
      <c r="B14" s="4"/>
      <c r="C14" s="4"/>
      <c r="D14" s="4"/>
      <c r="E14" s="5"/>
      <c r="F14" s="6"/>
      <c r="G14" s="7"/>
      <c r="H14" s="4"/>
      <c r="I14" s="4"/>
    </row>
    <row r="15" customFormat="false" ht="19.5" hidden="false" customHeight="true" outlineLevel="0" collapsed="false">
      <c r="A15" s="4"/>
      <c r="B15" s="4"/>
      <c r="C15" s="4"/>
      <c r="D15" s="4"/>
      <c r="E15" s="5"/>
      <c r="F15" s="6"/>
      <c r="G15" s="7"/>
      <c r="H15" s="4"/>
      <c r="I15" s="4"/>
    </row>
    <row r="16" customFormat="false" ht="19.5" hidden="false" customHeight="true" outlineLevel="0" collapsed="false">
      <c r="A16" s="4"/>
      <c r="B16" s="4"/>
      <c r="C16" s="4"/>
      <c r="D16" s="4"/>
      <c r="E16" s="5"/>
      <c r="F16" s="6"/>
      <c r="G16" s="7"/>
      <c r="H16" s="4"/>
      <c r="I16" s="4"/>
    </row>
    <row r="17" customFormat="false" ht="24" hidden="false" customHeight="true" outlineLevel="0" collapsed="false">
      <c r="A17" s="8" t="s">
        <v>33</v>
      </c>
      <c r="B17" s="8"/>
      <c r="C17" s="8"/>
      <c r="D17" s="8"/>
      <c r="E17" s="8"/>
      <c r="F17" s="9" t="n">
        <f aca="false">SUM(F5:F16)</f>
        <v>14</v>
      </c>
      <c r="G17" s="10" t="n">
        <f aca="false">SUM(G5:G16)</f>
        <v>2900</v>
      </c>
      <c r="H17" s="8"/>
      <c r="I17" s="8"/>
    </row>
    <row r="19" customFormat="false" ht="30" hidden="false" customHeight="true" outlineLevel="0" collapsed="false">
      <c r="A19" s="2" t="s">
        <v>34</v>
      </c>
      <c r="B19" s="2"/>
      <c r="C19" s="2"/>
      <c r="D19" s="2"/>
      <c r="E19" s="2"/>
      <c r="F19" s="2"/>
      <c r="G19" s="2"/>
      <c r="H19" s="2"/>
      <c r="I19" s="2"/>
    </row>
    <row r="20" customFormat="false" ht="15" hidden="false" customHeight="false" outlineLevel="0" collapsed="false">
      <c r="A20" s="11" t="s">
        <v>35</v>
      </c>
    </row>
  </sheetData>
  <sheetProtection sheet="true"/>
  <mergeCells count="2">
    <mergeCell ref="A2:I2"/>
    <mergeCell ref="A19:I19"/>
  </mergeCells>
  <dataValidations count="3">
    <dataValidation allowBlank="true" errorStyle="stop" operator="between" showDropDown="false" showErrorMessage="false" showInputMessage="false" sqref="D5:D16" type="list">
      <formula1>"Aula fisica,Aula con docente qualificato,E-learning asincrono (FAD),Webinar sincrono,Affiancamento on-the-job,E-learning asincrono + webinar"</formula1>
      <formula2>0</formula2>
    </dataValidation>
    <dataValidation allowBlank="true" errorStyle="stop" operator="between" showDropDown="false" showErrorMessage="false" showInputMessage="false" sqref="I5:I16" type="list">
      <formula1>"Livello 1 (Reazione),Livello 2 (Apprendimento),Livello 3 (Comportamento),Livello 4 (Risultati)"</formula1>
      <formula2>0</formula2>
    </dataValidation>
    <dataValidation allowBlank="true" errorStyle="stop" operator="greaterThanOrEqual" showDropDown="false" showErrorMessage="false" showInputMessage="false" sqref="G5:G16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0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3"/>
    <col collapsed="false" customWidth="true" hidden="false" outlineLevel="0" max="8" min="8" style="0" width="13"/>
    <col collapsed="false" customWidth="true" hidden="false" outlineLevel="0" max="9" min="9" style="0" width="50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36</v>
      </c>
    </row>
    <row r="2" customFormat="false" ht="39.75" hidden="false" customHeight="true" outlineLevel="0" collapsed="false">
      <c r="A2" s="2" t="s">
        <v>37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38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H4" s="3" t="s">
        <v>44</v>
      </c>
      <c r="I4" s="3" t="s">
        <v>45</v>
      </c>
    </row>
    <row r="5" customFormat="false" ht="30" hidden="false" customHeight="true" outlineLevel="0" collapsed="false">
      <c r="A5" s="4" t="s">
        <v>46</v>
      </c>
      <c r="B5" s="4" t="s">
        <v>47</v>
      </c>
      <c r="C5" s="12" t="n">
        <v>2</v>
      </c>
      <c r="D5" s="12" t="n">
        <v>4</v>
      </c>
      <c r="E5" s="13" t="n">
        <f aca="false">IF(OR(C5="",D5=""),"",D5-C5)</f>
        <v>2</v>
      </c>
      <c r="F5" s="13" t="str">
        <f aca="false">IF(E5="","",IF(E5&lt;=0,"Nessuna",IF(E5=1,"Media",IF(E5=2,"Alta","Critica"))))</f>
        <v>Alta</v>
      </c>
      <c r="H5" s="14" t="n">
        <v>1</v>
      </c>
      <c r="I5" s="15" t="s">
        <v>48</v>
      </c>
    </row>
    <row r="6" customFormat="false" ht="30" hidden="false" customHeight="true" outlineLevel="0" collapsed="false">
      <c r="A6" s="4" t="s">
        <v>49</v>
      </c>
      <c r="B6" s="4" t="s">
        <v>50</v>
      </c>
      <c r="C6" s="12" t="n">
        <v>2</v>
      </c>
      <c r="D6" s="12" t="n">
        <v>5</v>
      </c>
      <c r="E6" s="13" t="n">
        <f aca="false">IF(OR(C6="",D6=""),"",D6-C6)</f>
        <v>3</v>
      </c>
      <c r="F6" s="13" t="str">
        <f aca="false">IF(E6="","",IF(E6&lt;=0,"Nessuna",IF(E6=1,"Media",IF(E6=2,"Alta","Critica"))))</f>
        <v>Critica</v>
      </c>
      <c r="H6" s="14" t="n">
        <v>2</v>
      </c>
      <c r="I6" s="15" t="s">
        <v>51</v>
      </c>
    </row>
    <row r="7" customFormat="false" ht="30" hidden="false" customHeight="true" outlineLevel="0" collapsed="false">
      <c r="A7" s="4" t="s">
        <v>52</v>
      </c>
      <c r="B7" s="4" t="s">
        <v>53</v>
      </c>
      <c r="C7" s="12" t="n">
        <v>3</v>
      </c>
      <c r="D7" s="12" t="n">
        <v>4</v>
      </c>
      <c r="E7" s="13" t="n">
        <f aca="false">IF(OR(C7="",D7=""),"",D7-C7)</f>
        <v>1</v>
      </c>
      <c r="F7" s="13" t="str">
        <f aca="false">IF(E7="","",IF(E7&lt;=0,"Nessuna",IF(E7=1,"Media",IF(E7=2,"Alta","Critica"))))</f>
        <v>Media</v>
      </c>
      <c r="H7" s="14" t="n">
        <v>3</v>
      </c>
      <c r="I7" s="15" t="s">
        <v>54</v>
      </c>
    </row>
    <row r="8" customFormat="false" ht="30" hidden="false" customHeight="true" outlineLevel="0" collapsed="false">
      <c r="A8" s="4" t="s">
        <v>55</v>
      </c>
      <c r="B8" s="4" t="s">
        <v>56</v>
      </c>
      <c r="C8" s="12" t="n">
        <v>4</v>
      </c>
      <c r="D8" s="12" t="n">
        <v>4</v>
      </c>
      <c r="E8" s="13" t="n">
        <f aca="false">IF(OR(C8="",D8=""),"",D8-C8)</f>
        <v>0</v>
      </c>
      <c r="F8" s="13" t="str">
        <f aca="false">IF(E8="","",IF(E8&lt;=0,"Nessuna",IF(E8=1,"Media",IF(E8=2,"Alta","Critica"))))</f>
        <v>Nessuna</v>
      </c>
      <c r="H8" s="14" t="n">
        <v>4</v>
      </c>
      <c r="I8" s="15" t="s">
        <v>57</v>
      </c>
    </row>
    <row r="9" customFormat="false" ht="19.5" hidden="false" customHeight="true" outlineLevel="0" collapsed="false">
      <c r="A9" s="4"/>
      <c r="B9" s="4"/>
      <c r="C9" s="12"/>
      <c r="D9" s="12"/>
      <c r="E9" s="13" t="str">
        <f aca="false">IF(OR(C9="",D9=""),"",D9-C9)</f>
        <v/>
      </c>
      <c r="F9" s="13" t="str">
        <f aca="false">IF(E9="","",IF(E9&lt;=0,"Nessuna",IF(E9=1,"Media",IF(E9=2,"Alta","Critica"))))</f>
        <v/>
      </c>
      <c r="H9" s="14" t="n">
        <v>5</v>
      </c>
      <c r="I9" s="15" t="s">
        <v>58</v>
      </c>
    </row>
    <row r="10" customFormat="false" ht="19.5" hidden="false" customHeight="true" outlineLevel="0" collapsed="false">
      <c r="A10" s="4"/>
      <c r="B10" s="4"/>
      <c r="C10" s="12"/>
      <c r="D10" s="12"/>
      <c r="E10" s="13" t="str">
        <f aca="false">IF(OR(C10="",D10=""),"",D10-C10)</f>
        <v/>
      </c>
      <c r="F10" s="13" t="str">
        <f aca="false">IF(E10="","",IF(E10&lt;=0,"Nessuna",IF(E10=1,"Media",IF(E10=2,"Alta","Critica"))))</f>
        <v/>
      </c>
    </row>
    <row r="11" customFormat="false" ht="19.5" hidden="false" customHeight="true" outlineLevel="0" collapsed="false">
      <c r="A11" s="4"/>
      <c r="B11" s="4"/>
      <c r="C11" s="12"/>
      <c r="D11" s="12"/>
      <c r="E11" s="13" t="str">
        <f aca="false">IF(OR(C11="",D11=""),"",D11-C11)</f>
        <v/>
      </c>
      <c r="F11" s="13" t="str">
        <f aca="false">IF(E11="","",IF(E11&lt;=0,"Nessuna",IF(E11=1,"Media",IF(E11=2,"Alta","Critica"))))</f>
        <v/>
      </c>
      <c r="H11" s="3" t="s">
        <v>42</v>
      </c>
      <c r="I11" s="3" t="s">
        <v>59</v>
      </c>
      <c r="J11" s="3" t="s">
        <v>43</v>
      </c>
    </row>
    <row r="12" customFormat="false" ht="19.5" hidden="false" customHeight="true" outlineLevel="0" collapsed="false">
      <c r="A12" s="4"/>
      <c r="B12" s="4"/>
      <c r="C12" s="12"/>
      <c r="D12" s="12"/>
      <c r="E12" s="13" t="str">
        <f aca="false">IF(OR(C12="",D12=""),"",D12-C12)</f>
        <v/>
      </c>
      <c r="F12" s="13" t="str">
        <f aca="false">IF(E12="","",IF(E12&lt;=0,"Nessuna",IF(E12=1,"Media",IF(E12=2,"Alta","Critica"))))</f>
        <v/>
      </c>
      <c r="H12" s="14" t="s">
        <v>60</v>
      </c>
      <c r="I12" s="15" t="s">
        <v>61</v>
      </c>
      <c r="J12" s="14" t="s">
        <v>62</v>
      </c>
    </row>
    <row r="13" customFormat="false" ht="19.5" hidden="false" customHeight="true" outlineLevel="0" collapsed="false">
      <c r="A13" s="4"/>
      <c r="B13" s="4"/>
      <c r="C13" s="12"/>
      <c r="D13" s="12"/>
      <c r="E13" s="13" t="str">
        <f aca="false">IF(OR(C13="",D13=""),"",D13-C13)</f>
        <v/>
      </c>
      <c r="F13" s="13" t="str">
        <f aca="false">IF(E13="","",IF(E13&lt;=0,"Nessuna",IF(E13=1,"Media",IF(E13=2,"Alta","Critica"))))</f>
        <v/>
      </c>
      <c r="H13" s="14" t="s">
        <v>63</v>
      </c>
      <c r="I13" s="15" t="s">
        <v>64</v>
      </c>
      <c r="J13" s="14" t="s">
        <v>65</v>
      </c>
    </row>
    <row r="14" customFormat="false" ht="19.5" hidden="false" customHeight="true" outlineLevel="0" collapsed="false">
      <c r="A14" s="4"/>
      <c r="B14" s="4"/>
      <c r="C14" s="12"/>
      <c r="D14" s="12"/>
      <c r="E14" s="13" t="str">
        <f aca="false">IF(OR(C14="",D14=""),"",D14-C14)</f>
        <v/>
      </c>
      <c r="F14" s="13" t="str">
        <f aca="false">IF(E14="","",IF(E14&lt;=0,"Nessuna",IF(E14=1,"Media",IF(E14=2,"Alta","Critica"))))</f>
        <v/>
      </c>
      <c r="H14" s="14" t="s">
        <v>66</v>
      </c>
      <c r="I14" s="15" t="s">
        <v>67</v>
      </c>
      <c r="J14" s="14" t="s">
        <v>68</v>
      </c>
    </row>
    <row r="15" customFormat="false" ht="15" hidden="false" customHeight="false" outlineLevel="0" collapsed="false">
      <c r="H15" s="14" t="s">
        <v>69</v>
      </c>
      <c r="I15" s="15" t="s">
        <v>67</v>
      </c>
      <c r="J15" s="14" t="s">
        <v>70</v>
      </c>
    </row>
    <row r="16" customFormat="false" ht="15" hidden="false" customHeight="false" outlineLevel="0" collapsed="false">
      <c r="A16" s="16" t="s">
        <v>71</v>
      </c>
    </row>
    <row r="17" customFormat="false" ht="15" hidden="false" customHeight="false" outlineLevel="0" collapsed="false">
      <c r="A17" s="11" t="s">
        <v>35</v>
      </c>
    </row>
  </sheetData>
  <sheetProtection sheet="true"/>
  <mergeCells count="1">
    <mergeCell ref="A2:F2"/>
  </mergeCells>
  <conditionalFormatting sqref="F5:F14">
    <cfRule type="expression" priority="2" aboveAverage="0" equalAverage="0" bottom="0" percent="0" rank="0" text="" dxfId="8">
      <formula>F5="Critica"</formula>
    </cfRule>
    <cfRule type="expression" priority="3" aboveAverage="0" equalAverage="0" bottom="0" percent="0" rank="0" text="" dxfId="9">
      <formula>F5="Alta"</formula>
    </cfRule>
  </conditionalFormatting>
  <dataValidations count="1">
    <dataValidation allowBlank="true" error="Inserisci un numero intero da 1 a 5." errorStyle="stop" errorTitle="Livello" operator="between" showDropDown="false" showErrorMessage="true" showInputMessage="false" sqref="C5:D14" type="whole">
      <formula1>1</formula1>
      <formula2>5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48"/>
    <col collapsed="false" customWidth="true" hidden="false" outlineLevel="0" max="3" min="3" style="0" width="18"/>
    <col collapsed="false" customWidth="true" hidden="false" outlineLevel="0" max="4" min="4" style="0" width="30"/>
  </cols>
  <sheetData>
    <row r="1" customFormat="false" ht="17.35" hidden="false" customHeight="false" outlineLevel="0" collapsed="false">
      <c r="A1" s="1" t="s">
        <v>72</v>
      </c>
    </row>
    <row r="2" customFormat="false" ht="43.5" hidden="false" customHeight="true" outlineLevel="0" collapsed="false">
      <c r="A2" s="2" t="s">
        <v>73</v>
      </c>
      <c r="B2" s="2"/>
      <c r="C2" s="2"/>
      <c r="D2" s="2"/>
    </row>
    <row r="4" customFormat="false" ht="25.5" hidden="false" customHeight="true" outlineLevel="0" collapsed="false">
      <c r="A4" s="3" t="s">
        <v>74</v>
      </c>
      <c r="B4" s="3" t="s">
        <v>75</v>
      </c>
      <c r="C4" s="3" t="s">
        <v>76</v>
      </c>
      <c r="D4" s="3" t="s">
        <v>77</v>
      </c>
    </row>
    <row r="5" customFormat="false" ht="30" hidden="false" customHeight="true" outlineLevel="0" collapsed="false">
      <c r="A5" s="4" t="s">
        <v>78</v>
      </c>
      <c r="B5" s="4" t="s">
        <v>79</v>
      </c>
      <c r="C5" s="7" t="n">
        <v>2000</v>
      </c>
      <c r="D5" s="4" t="s">
        <v>80</v>
      </c>
    </row>
    <row r="6" customFormat="false" ht="30" hidden="false" customHeight="true" outlineLevel="0" collapsed="false">
      <c r="A6" s="4" t="s">
        <v>81</v>
      </c>
      <c r="B6" s="4" t="s">
        <v>82</v>
      </c>
      <c r="C6" s="7" t="n">
        <v>600</v>
      </c>
      <c r="D6" s="4" t="s">
        <v>83</v>
      </c>
    </row>
    <row r="7" customFormat="false" ht="30" hidden="false" customHeight="true" outlineLevel="0" collapsed="false">
      <c r="A7" s="4" t="s">
        <v>84</v>
      </c>
      <c r="B7" s="4" t="s">
        <v>85</v>
      </c>
      <c r="C7" s="7" t="n">
        <v>1500</v>
      </c>
      <c r="D7" s="4" t="s">
        <v>83</v>
      </c>
    </row>
    <row r="8" customFormat="false" ht="30" hidden="false" customHeight="true" outlineLevel="0" collapsed="false">
      <c r="A8" s="4" t="s">
        <v>86</v>
      </c>
      <c r="B8" s="4" t="s">
        <v>87</v>
      </c>
      <c r="C8" s="7" t="n">
        <v>300</v>
      </c>
      <c r="D8" s="4" t="s">
        <v>83</v>
      </c>
    </row>
    <row r="9" customFormat="false" ht="19.5" hidden="false" customHeight="true" outlineLevel="0" collapsed="false">
      <c r="A9" s="4"/>
      <c r="B9" s="4"/>
      <c r="C9" s="7"/>
      <c r="D9" s="4"/>
    </row>
    <row r="10" customFormat="false" ht="19.5" hidden="false" customHeight="true" outlineLevel="0" collapsed="false">
      <c r="A10" s="4"/>
      <c r="B10" s="4"/>
      <c r="C10" s="7"/>
      <c r="D10" s="4"/>
    </row>
    <row r="11" customFormat="false" ht="19.5" hidden="false" customHeight="true" outlineLevel="0" collapsed="false">
      <c r="A11" s="4"/>
      <c r="B11" s="4"/>
      <c r="C11" s="7"/>
      <c r="D11" s="4"/>
    </row>
    <row r="12" customFormat="false" ht="19.5" hidden="false" customHeight="true" outlineLevel="0" collapsed="false">
      <c r="A12" s="4"/>
      <c r="B12" s="4"/>
      <c r="C12" s="7"/>
      <c r="D12" s="4"/>
    </row>
    <row r="13" customFormat="false" ht="24" hidden="false" customHeight="true" outlineLevel="0" collapsed="false">
      <c r="A13" s="8" t="s">
        <v>33</v>
      </c>
      <c r="B13" s="8"/>
      <c r="C13" s="10" t="n">
        <f aca="false">SUM(C5:C12)</f>
        <v>4400</v>
      </c>
      <c r="D13" s="8"/>
    </row>
    <row r="15" customFormat="false" ht="15" hidden="false" customHeight="false" outlineLevel="0" collapsed="false">
      <c r="A15" s="17" t="s">
        <v>88</v>
      </c>
    </row>
    <row r="16" customFormat="false" ht="15" hidden="false" customHeight="false" outlineLevel="0" collapsed="false">
      <c r="A16" s="3" t="s">
        <v>77</v>
      </c>
      <c r="B16" s="3" t="s">
        <v>89</v>
      </c>
    </row>
    <row r="17" customFormat="false" ht="15" hidden="false" customHeight="false" outlineLevel="0" collapsed="false">
      <c r="A17" s="15" t="s">
        <v>80</v>
      </c>
      <c r="B17" s="18" t="n">
        <f aca="false">SUMIF($D$5:$D$12,A17,$C$5:$C$12)</f>
        <v>2000</v>
      </c>
    </row>
    <row r="18" customFormat="false" ht="15" hidden="false" customHeight="false" outlineLevel="0" collapsed="false">
      <c r="A18" s="15" t="s">
        <v>83</v>
      </c>
      <c r="B18" s="18" t="n">
        <f aca="false">SUMIF($D$5:$D$12,A18,$C$5:$C$12)</f>
        <v>2400</v>
      </c>
    </row>
    <row r="19" customFormat="false" ht="15" hidden="false" customHeight="false" outlineLevel="0" collapsed="false">
      <c r="A19" s="19" t="s">
        <v>33</v>
      </c>
      <c r="B19" s="10" t="n">
        <f aca="false">SUM(B17:B18)</f>
        <v>4400</v>
      </c>
    </row>
    <row r="21" customFormat="false" ht="15" hidden="false" customHeight="false" outlineLevel="0" collapsed="false">
      <c r="A21" s="17" t="s">
        <v>90</v>
      </c>
    </row>
    <row r="22" customFormat="false" ht="21.75" hidden="false" customHeight="true" outlineLevel="0" collapsed="false">
      <c r="A22" s="20" t="s">
        <v>91</v>
      </c>
      <c r="B22" s="18" t="n">
        <f aca="false">C13-SUMIF($A$5:$A$12,"Costo del lavoro in formazione",$C$5:$C$12)</f>
        <v>2900</v>
      </c>
    </row>
    <row r="23" customFormat="false" ht="21.75" hidden="false" customHeight="true" outlineLevel="0" collapsed="false">
      <c r="A23" s="20" t="s">
        <v>92</v>
      </c>
      <c r="B23" s="18" t="n">
        <f aca="false">'Piano di formazione'!G17</f>
        <v>2900</v>
      </c>
    </row>
    <row r="24" customFormat="false" ht="21.75" hidden="false" customHeight="true" outlineLevel="0" collapsed="false">
      <c r="A24" s="20" t="s">
        <v>93</v>
      </c>
      <c r="B24" s="18" t="n">
        <f aca="false">B22-B23</f>
        <v>0</v>
      </c>
    </row>
    <row r="26" customFormat="false" ht="15" hidden="false" customHeight="false" outlineLevel="0" collapsed="false">
      <c r="A26" s="11" t="s">
        <v>35</v>
      </c>
    </row>
  </sheetData>
  <sheetProtection sheet="true"/>
  <mergeCells count="1">
    <mergeCell ref="A2:D2"/>
  </mergeCells>
  <dataValidations count="2">
    <dataValidation allowBlank="true" errorStyle="stop" operator="between" showDropDown="false" showErrorMessage="false" showInputMessage="false" sqref="D5:D12" type="list">
      <formula1>"Conto Formazione del Fondo,Risorse proprie"</formula1>
      <formula2>0</formula2>
    </dataValidation>
    <dataValidation allowBlank="true" errorStyle="stop" operator="greaterThanOrEqual" showDropDown="false" showErrorMessage="false" showInputMessage="false" sqref="C5:C12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17" min="6" style="0" width="6"/>
  </cols>
  <sheetData>
    <row r="1" customFormat="false" ht="17.35" hidden="false" customHeight="false" outlineLevel="0" collapsed="false">
      <c r="A1" s="1" t="s">
        <v>94</v>
      </c>
    </row>
    <row r="2" customFormat="false" ht="31.5" hidden="false" customHeight="true" outlineLevel="0" collapsed="false">
      <c r="A2" s="2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customFormat="false" ht="30" hidden="false" customHeight="true" outlineLevel="0" collapsed="false">
      <c r="A4" s="3" t="s">
        <v>3</v>
      </c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G4" s="3" t="s">
        <v>101</v>
      </c>
      <c r="H4" s="3" t="s">
        <v>102</v>
      </c>
      <c r="I4" s="3" t="s">
        <v>103</v>
      </c>
      <c r="J4" s="3" t="s">
        <v>104</v>
      </c>
      <c r="K4" s="3" t="s">
        <v>105</v>
      </c>
      <c r="L4" s="3" t="s">
        <v>106</v>
      </c>
      <c r="M4" s="3" t="s">
        <v>107</v>
      </c>
      <c r="N4" s="3" t="s">
        <v>108</v>
      </c>
      <c r="O4" s="3" t="s">
        <v>109</v>
      </c>
      <c r="P4" s="3" t="s">
        <v>110</v>
      </c>
      <c r="Q4" s="3" t="s">
        <v>111</v>
      </c>
    </row>
    <row r="5" customFormat="false" ht="33.75" hidden="false" customHeight="true" outlineLevel="0" collapsed="false">
      <c r="A5" s="21" t="str">
        <f aca="false">IF('Piano di formazione'!$B5="","",'Piano di formazione'!$B5)</f>
        <v>Procedura resi con palmare</v>
      </c>
      <c r="B5" s="22" t="n">
        <v>46083</v>
      </c>
      <c r="C5" s="22" t="n">
        <v>46108</v>
      </c>
      <c r="D5" s="13" t="n">
        <f aca="false">IF(OR(B5="",C5=""),"",ROUNDUP((C5-B5+1)/7,0))</f>
        <v>4</v>
      </c>
      <c r="E5" s="5" t="s">
        <v>112</v>
      </c>
      <c r="F5" s="14" t="str">
        <f aca="false">IF(OR($B5="",$C5=""),"",IF(AND($B5&lt;=DATE(YEAR($B5),2,0),$C5&gt;=DATE(YEAR($B5),1,1)),"■",""))</f>
        <v/>
      </c>
      <c r="G5" s="14" t="str">
        <f aca="false">IF(OR($B5="",$C5=""),"",IF(AND($B5&lt;=DATE(YEAR($B5),3,0),$C5&gt;=DATE(YEAR($B5),2,1)),"■",""))</f>
        <v/>
      </c>
      <c r="H5" s="14" t="str">
        <f aca="false">IF(OR($B5="",$C5=""),"",IF(AND($B5&lt;=DATE(YEAR($B5),4,0),$C5&gt;=DATE(YEAR($B5),3,1)),"■",""))</f>
        <v>■</v>
      </c>
      <c r="I5" s="14" t="str">
        <f aca="false">IF(OR($B5="",$C5=""),"",IF(AND($B5&lt;=DATE(YEAR($B5),5,0),$C5&gt;=DATE(YEAR($B5),4,1)),"■",""))</f>
        <v/>
      </c>
      <c r="J5" s="14" t="str">
        <f aca="false">IF(OR($B5="",$C5=""),"",IF(AND($B5&lt;=DATE(YEAR($B5),6,0),$C5&gt;=DATE(YEAR($B5),5,1)),"■",""))</f>
        <v/>
      </c>
      <c r="K5" s="14" t="str">
        <f aca="false">IF(OR($B5="",$C5=""),"",IF(AND($B5&lt;=DATE(YEAR($B5),7,0),$C5&gt;=DATE(YEAR($B5),6,1)),"■",""))</f>
        <v/>
      </c>
      <c r="L5" s="14" t="str">
        <f aca="false">IF(OR($B5="",$C5=""),"",IF(AND($B5&lt;=DATE(YEAR($B5),8,0),$C5&gt;=DATE(YEAR($B5),7,1)),"■",""))</f>
        <v/>
      </c>
      <c r="M5" s="14" t="str">
        <f aca="false">IF(OR($B5="",$C5=""),"",IF(AND($B5&lt;=DATE(YEAR($B5),9,0),$C5&gt;=DATE(YEAR($B5),8,1)),"■",""))</f>
        <v/>
      </c>
      <c r="N5" s="14" t="str">
        <f aca="false">IF(OR($B5="",$C5=""),"",IF(AND($B5&lt;=DATE(YEAR($B5),10,0),$C5&gt;=DATE(YEAR($B5),9,1)),"■",""))</f>
        <v/>
      </c>
      <c r="O5" s="14" t="str">
        <f aca="false">IF(OR($B5="",$C5=""),"",IF(AND($B5&lt;=DATE(YEAR($B5),11,0),$C5&gt;=DATE(YEAR($B5),10,1)),"■",""))</f>
        <v/>
      </c>
      <c r="P5" s="14" t="str">
        <f aca="false">IF(OR($B5="",$C5=""),"",IF(AND($B5&lt;=DATE(YEAR($B5),12,0),$C5&gt;=DATE(YEAR($B5),11,1)),"■",""))</f>
        <v/>
      </c>
      <c r="Q5" s="14" t="str">
        <f aca="false">IF(OR($B5="",$C5=""),"",IF(AND($B5&lt;=DATE(YEAR($B5),13,0),$C5&gt;=DATE(YEAR($B5),12,1)),"■",""))</f>
        <v/>
      </c>
    </row>
    <row r="6" customFormat="false" ht="33.75" hidden="false" customHeight="true" outlineLevel="0" collapsed="false">
      <c r="A6" s="21" t="str">
        <f aca="false">IF('Piano di formazione'!$B6="","",'Piano di formazione'!$B6)</f>
        <v>Corso di aggiornamento previsto dall'Accordo Stato-Regioni</v>
      </c>
      <c r="B6" s="22" t="n">
        <v>46146</v>
      </c>
      <c r="C6" s="22" t="n">
        <v>46171</v>
      </c>
      <c r="D6" s="13" t="n">
        <f aca="false">IF(OR(B6="",C6=""),"",ROUNDUP((C6-B6+1)/7,0))</f>
        <v>4</v>
      </c>
      <c r="E6" s="5" t="s">
        <v>113</v>
      </c>
      <c r="F6" s="14" t="str">
        <f aca="false">IF(OR($B6="",$C6=""),"",IF(AND($B6&lt;=DATE(YEAR($B6),2,0),$C6&gt;=DATE(YEAR($B6),1,1)),"■",""))</f>
        <v/>
      </c>
      <c r="G6" s="14" t="str">
        <f aca="false">IF(OR($B6="",$C6=""),"",IF(AND($B6&lt;=DATE(YEAR($B6),3,0),$C6&gt;=DATE(YEAR($B6),2,1)),"■",""))</f>
        <v/>
      </c>
      <c r="H6" s="14" t="str">
        <f aca="false">IF(OR($B6="",$C6=""),"",IF(AND($B6&lt;=DATE(YEAR($B6),4,0),$C6&gt;=DATE(YEAR($B6),3,1)),"■",""))</f>
        <v/>
      </c>
      <c r="I6" s="14" t="str">
        <f aca="false">IF(OR($B6="",$C6=""),"",IF(AND($B6&lt;=DATE(YEAR($B6),5,0),$C6&gt;=DATE(YEAR($B6),4,1)),"■",""))</f>
        <v/>
      </c>
      <c r="J6" s="14" t="str">
        <f aca="false">IF(OR($B6="",$C6=""),"",IF(AND($B6&lt;=DATE(YEAR($B6),6,0),$C6&gt;=DATE(YEAR($B6),5,1)),"■",""))</f>
        <v>■</v>
      </c>
      <c r="K6" s="14" t="str">
        <f aca="false">IF(OR($B6="",$C6=""),"",IF(AND($B6&lt;=DATE(YEAR($B6),7,0),$C6&gt;=DATE(YEAR($B6),6,1)),"■",""))</f>
        <v/>
      </c>
      <c r="L6" s="14" t="str">
        <f aca="false">IF(OR($B6="",$C6=""),"",IF(AND($B6&lt;=DATE(YEAR($B6),8,0),$C6&gt;=DATE(YEAR($B6),7,1)),"■",""))</f>
        <v/>
      </c>
      <c r="M6" s="14" t="str">
        <f aca="false">IF(OR($B6="",$C6=""),"",IF(AND($B6&lt;=DATE(YEAR($B6),9,0),$C6&gt;=DATE(YEAR($B6),8,1)),"■",""))</f>
        <v/>
      </c>
      <c r="N6" s="14" t="str">
        <f aca="false">IF(OR($B6="",$C6=""),"",IF(AND($B6&lt;=DATE(YEAR($B6),10,0),$C6&gt;=DATE(YEAR($B6),9,1)),"■",""))</f>
        <v/>
      </c>
      <c r="O6" s="14" t="str">
        <f aca="false">IF(OR($B6="",$C6=""),"",IF(AND($B6&lt;=DATE(YEAR($B6),11,0),$C6&gt;=DATE(YEAR($B6),10,1)),"■",""))</f>
        <v/>
      </c>
      <c r="P6" s="14" t="str">
        <f aca="false">IF(OR($B6="",$C6=""),"",IF(AND($B6&lt;=DATE(YEAR($B6),12,0),$C6&gt;=DATE(YEAR($B6),11,1)),"■",""))</f>
        <v/>
      </c>
      <c r="Q6" s="14" t="str">
        <f aca="false">IF(OR($B6="",$C6=""),"",IF(AND($B6&lt;=DATE(YEAR($B6),13,0),$C6&gt;=DATE(YEAR($B6),12,1)),"■",""))</f>
        <v/>
      </c>
    </row>
    <row r="7" customFormat="false" ht="33.75" hidden="false" customHeight="true" outlineLevel="0" collapsed="false">
      <c r="A7" s="21" t="str">
        <f aca="false">IF('Piano di formazione'!$B7="","",'Piano di formazione'!$B7)</f>
        <v>Configurazione offerte e listini</v>
      </c>
      <c r="B7" s="22" t="n">
        <v>46279</v>
      </c>
      <c r="C7" s="22" t="n">
        <v>46304</v>
      </c>
      <c r="D7" s="13" t="n">
        <f aca="false">IF(OR(B7="",C7=""),"",ROUNDUP((C7-B7+1)/7,0))</f>
        <v>4</v>
      </c>
      <c r="E7" s="5" t="s">
        <v>112</v>
      </c>
      <c r="F7" s="14" t="str">
        <f aca="false">IF(OR($B7="",$C7=""),"",IF(AND($B7&lt;=DATE(YEAR($B7),2,0),$C7&gt;=DATE(YEAR($B7),1,1)),"■",""))</f>
        <v/>
      </c>
      <c r="G7" s="14" t="str">
        <f aca="false">IF(OR($B7="",$C7=""),"",IF(AND($B7&lt;=DATE(YEAR($B7),3,0),$C7&gt;=DATE(YEAR($B7),2,1)),"■",""))</f>
        <v/>
      </c>
      <c r="H7" s="14" t="str">
        <f aca="false">IF(OR($B7="",$C7=""),"",IF(AND($B7&lt;=DATE(YEAR($B7),4,0),$C7&gt;=DATE(YEAR($B7),3,1)),"■",""))</f>
        <v/>
      </c>
      <c r="I7" s="14" t="str">
        <f aca="false">IF(OR($B7="",$C7=""),"",IF(AND($B7&lt;=DATE(YEAR($B7),5,0),$C7&gt;=DATE(YEAR($B7),4,1)),"■",""))</f>
        <v/>
      </c>
      <c r="J7" s="14" t="str">
        <f aca="false">IF(OR($B7="",$C7=""),"",IF(AND($B7&lt;=DATE(YEAR($B7),6,0),$C7&gt;=DATE(YEAR($B7),5,1)),"■",""))</f>
        <v/>
      </c>
      <c r="K7" s="14" t="str">
        <f aca="false">IF(OR($B7="",$C7=""),"",IF(AND($B7&lt;=DATE(YEAR($B7),7,0),$C7&gt;=DATE(YEAR($B7),6,1)),"■",""))</f>
        <v/>
      </c>
      <c r="L7" s="14" t="str">
        <f aca="false">IF(OR($B7="",$C7=""),"",IF(AND($B7&lt;=DATE(YEAR($B7),8,0),$C7&gt;=DATE(YEAR($B7),7,1)),"■",""))</f>
        <v/>
      </c>
      <c r="M7" s="14" t="str">
        <f aca="false">IF(OR($B7="",$C7=""),"",IF(AND($B7&lt;=DATE(YEAR($B7),9,0),$C7&gt;=DATE(YEAR($B7),8,1)),"■",""))</f>
        <v/>
      </c>
      <c r="N7" s="14" t="str">
        <f aca="false">IF(OR($B7="",$C7=""),"",IF(AND($B7&lt;=DATE(YEAR($B7),10,0),$C7&gt;=DATE(YEAR($B7),9,1)),"■",""))</f>
        <v>■</v>
      </c>
      <c r="O7" s="14" t="str">
        <f aca="false">IF(OR($B7="",$C7=""),"",IF(AND($B7&lt;=DATE(YEAR($B7),11,0),$C7&gt;=DATE(YEAR($B7),10,1)),"■",""))</f>
        <v>■</v>
      </c>
      <c r="P7" s="14" t="str">
        <f aca="false">IF(OR($B7="",$C7=""),"",IF(AND($B7&lt;=DATE(YEAR($B7),12,0),$C7&gt;=DATE(YEAR($B7),11,1)),"■",""))</f>
        <v/>
      </c>
      <c r="Q7" s="14" t="str">
        <f aca="false">IF(OR($B7="",$C7=""),"",IF(AND($B7&lt;=DATE(YEAR($B7),13,0),$C7&gt;=DATE(YEAR($B7),12,1)),"■",""))</f>
        <v/>
      </c>
    </row>
    <row r="8" customFormat="false" ht="19.5" hidden="false" customHeight="true" outlineLevel="0" collapsed="false">
      <c r="A8" s="21" t="str">
        <f aca="false">IF('Piano di formazione'!$B8="","",'Piano di formazione'!$B8)</f>
        <v/>
      </c>
      <c r="B8" s="22"/>
      <c r="C8" s="22"/>
      <c r="D8" s="13" t="str">
        <f aca="false">IF(OR(B8="",C8=""),"",ROUNDUP((C8-B8+1)/7,0))</f>
        <v/>
      </c>
      <c r="E8" s="5"/>
      <c r="F8" s="14" t="str">
        <f aca="false">IF(OR($B8="",$C8=""),"",IF(AND($B8&lt;=DATE(YEAR($B8),2,0),$C8&gt;=DATE(YEAR($B8),1,1)),"■",""))</f>
        <v/>
      </c>
      <c r="G8" s="14" t="str">
        <f aca="false">IF(OR($B8="",$C8=""),"",IF(AND($B8&lt;=DATE(YEAR($B8),3,0),$C8&gt;=DATE(YEAR($B8),2,1)),"■",""))</f>
        <v/>
      </c>
      <c r="H8" s="14" t="str">
        <f aca="false">IF(OR($B8="",$C8=""),"",IF(AND($B8&lt;=DATE(YEAR($B8),4,0),$C8&gt;=DATE(YEAR($B8),3,1)),"■",""))</f>
        <v/>
      </c>
      <c r="I8" s="14" t="str">
        <f aca="false">IF(OR($B8="",$C8=""),"",IF(AND($B8&lt;=DATE(YEAR($B8),5,0),$C8&gt;=DATE(YEAR($B8),4,1)),"■",""))</f>
        <v/>
      </c>
      <c r="J8" s="14" t="str">
        <f aca="false">IF(OR($B8="",$C8=""),"",IF(AND($B8&lt;=DATE(YEAR($B8),6,0),$C8&gt;=DATE(YEAR($B8),5,1)),"■",""))</f>
        <v/>
      </c>
      <c r="K8" s="14" t="str">
        <f aca="false">IF(OR($B8="",$C8=""),"",IF(AND($B8&lt;=DATE(YEAR($B8),7,0),$C8&gt;=DATE(YEAR($B8),6,1)),"■",""))</f>
        <v/>
      </c>
      <c r="L8" s="14" t="str">
        <f aca="false">IF(OR($B8="",$C8=""),"",IF(AND($B8&lt;=DATE(YEAR($B8),8,0),$C8&gt;=DATE(YEAR($B8),7,1)),"■",""))</f>
        <v/>
      </c>
      <c r="M8" s="14" t="str">
        <f aca="false">IF(OR($B8="",$C8=""),"",IF(AND($B8&lt;=DATE(YEAR($B8),9,0),$C8&gt;=DATE(YEAR($B8),8,1)),"■",""))</f>
        <v/>
      </c>
      <c r="N8" s="14" t="str">
        <f aca="false">IF(OR($B8="",$C8=""),"",IF(AND($B8&lt;=DATE(YEAR($B8),10,0),$C8&gt;=DATE(YEAR($B8),9,1)),"■",""))</f>
        <v/>
      </c>
      <c r="O8" s="14" t="str">
        <f aca="false">IF(OR($B8="",$C8=""),"",IF(AND($B8&lt;=DATE(YEAR($B8),11,0),$C8&gt;=DATE(YEAR($B8),10,1)),"■",""))</f>
        <v/>
      </c>
      <c r="P8" s="14" t="str">
        <f aca="false">IF(OR($B8="",$C8=""),"",IF(AND($B8&lt;=DATE(YEAR($B8),12,0),$C8&gt;=DATE(YEAR($B8),11,1)),"■",""))</f>
        <v/>
      </c>
      <c r="Q8" s="14" t="str">
        <f aca="false">IF(OR($B8="",$C8=""),"",IF(AND($B8&lt;=DATE(YEAR($B8),13,0),$C8&gt;=DATE(YEAR($B8),12,1)),"■",""))</f>
        <v/>
      </c>
    </row>
    <row r="9" customFormat="false" ht="19.5" hidden="false" customHeight="true" outlineLevel="0" collapsed="false">
      <c r="A9" s="21" t="str">
        <f aca="false">IF('Piano di formazione'!$B9="","",'Piano di formazione'!$B9)</f>
        <v/>
      </c>
      <c r="B9" s="22"/>
      <c r="C9" s="22"/>
      <c r="D9" s="13" t="str">
        <f aca="false">IF(OR(B9="",C9=""),"",ROUNDUP((C9-B9+1)/7,0))</f>
        <v/>
      </c>
      <c r="E9" s="5"/>
      <c r="F9" s="14" t="str">
        <f aca="false">IF(OR($B9="",$C9=""),"",IF(AND($B9&lt;=DATE(YEAR($B9),2,0),$C9&gt;=DATE(YEAR($B9),1,1)),"■",""))</f>
        <v/>
      </c>
      <c r="G9" s="14" t="str">
        <f aca="false">IF(OR($B9="",$C9=""),"",IF(AND($B9&lt;=DATE(YEAR($B9),3,0),$C9&gt;=DATE(YEAR($B9),2,1)),"■",""))</f>
        <v/>
      </c>
      <c r="H9" s="14" t="str">
        <f aca="false">IF(OR($B9="",$C9=""),"",IF(AND($B9&lt;=DATE(YEAR($B9),4,0),$C9&gt;=DATE(YEAR($B9),3,1)),"■",""))</f>
        <v/>
      </c>
      <c r="I9" s="14" t="str">
        <f aca="false">IF(OR($B9="",$C9=""),"",IF(AND($B9&lt;=DATE(YEAR($B9),5,0),$C9&gt;=DATE(YEAR($B9),4,1)),"■",""))</f>
        <v/>
      </c>
      <c r="J9" s="14" t="str">
        <f aca="false">IF(OR($B9="",$C9=""),"",IF(AND($B9&lt;=DATE(YEAR($B9),6,0),$C9&gt;=DATE(YEAR($B9),5,1)),"■",""))</f>
        <v/>
      </c>
      <c r="K9" s="14" t="str">
        <f aca="false">IF(OR($B9="",$C9=""),"",IF(AND($B9&lt;=DATE(YEAR($B9),7,0),$C9&gt;=DATE(YEAR($B9),6,1)),"■",""))</f>
        <v/>
      </c>
      <c r="L9" s="14" t="str">
        <f aca="false">IF(OR($B9="",$C9=""),"",IF(AND($B9&lt;=DATE(YEAR($B9),8,0),$C9&gt;=DATE(YEAR($B9),7,1)),"■",""))</f>
        <v/>
      </c>
      <c r="M9" s="14" t="str">
        <f aca="false">IF(OR($B9="",$C9=""),"",IF(AND($B9&lt;=DATE(YEAR($B9),9,0),$C9&gt;=DATE(YEAR($B9),8,1)),"■",""))</f>
        <v/>
      </c>
      <c r="N9" s="14" t="str">
        <f aca="false">IF(OR($B9="",$C9=""),"",IF(AND($B9&lt;=DATE(YEAR($B9),10,0),$C9&gt;=DATE(YEAR($B9),9,1)),"■",""))</f>
        <v/>
      </c>
      <c r="O9" s="14" t="str">
        <f aca="false">IF(OR($B9="",$C9=""),"",IF(AND($B9&lt;=DATE(YEAR($B9),11,0),$C9&gt;=DATE(YEAR($B9),10,1)),"■",""))</f>
        <v/>
      </c>
      <c r="P9" s="14" t="str">
        <f aca="false">IF(OR($B9="",$C9=""),"",IF(AND($B9&lt;=DATE(YEAR($B9),12,0),$C9&gt;=DATE(YEAR($B9),11,1)),"■",""))</f>
        <v/>
      </c>
      <c r="Q9" s="14" t="str">
        <f aca="false">IF(OR($B9="",$C9=""),"",IF(AND($B9&lt;=DATE(YEAR($B9),13,0),$C9&gt;=DATE(YEAR($B9),12,1)),"■",""))</f>
        <v/>
      </c>
    </row>
    <row r="10" customFormat="false" ht="19.5" hidden="false" customHeight="true" outlineLevel="0" collapsed="false">
      <c r="A10" s="21" t="str">
        <f aca="false">IF('Piano di formazione'!$B10="","",'Piano di formazione'!$B10)</f>
        <v/>
      </c>
      <c r="B10" s="22"/>
      <c r="C10" s="22"/>
      <c r="D10" s="13" t="str">
        <f aca="false">IF(OR(B10="",C10=""),"",ROUNDUP((C10-B10+1)/7,0))</f>
        <v/>
      </c>
      <c r="E10" s="5"/>
      <c r="F10" s="14" t="str">
        <f aca="false">IF(OR($B10="",$C10=""),"",IF(AND($B10&lt;=DATE(YEAR($B10),2,0),$C10&gt;=DATE(YEAR($B10),1,1)),"■",""))</f>
        <v/>
      </c>
      <c r="G10" s="14" t="str">
        <f aca="false">IF(OR($B10="",$C10=""),"",IF(AND($B10&lt;=DATE(YEAR($B10),3,0),$C10&gt;=DATE(YEAR($B10),2,1)),"■",""))</f>
        <v/>
      </c>
      <c r="H10" s="14" t="str">
        <f aca="false">IF(OR($B10="",$C10=""),"",IF(AND($B10&lt;=DATE(YEAR($B10),4,0),$C10&gt;=DATE(YEAR($B10),3,1)),"■",""))</f>
        <v/>
      </c>
      <c r="I10" s="14" t="str">
        <f aca="false">IF(OR($B10="",$C10=""),"",IF(AND($B10&lt;=DATE(YEAR($B10),5,0),$C10&gt;=DATE(YEAR($B10),4,1)),"■",""))</f>
        <v/>
      </c>
      <c r="J10" s="14" t="str">
        <f aca="false">IF(OR($B10="",$C10=""),"",IF(AND($B10&lt;=DATE(YEAR($B10),6,0),$C10&gt;=DATE(YEAR($B10),5,1)),"■",""))</f>
        <v/>
      </c>
      <c r="K10" s="14" t="str">
        <f aca="false">IF(OR($B10="",$C10=""),"",IF(AND($B10&lt;=DATE(YEAR($B10),7,0),$C10&gt;=DATE(YEAR($B10),6,1)),"■",""))</f>
        <v/>
      </c>
      <c r="L10" s="14" t="str">
        <f aca="false">IF(OR($B10="",$C10=""),"",IF(AND($B10&lt;=DATE(YEAR($B10),8,0),$C10&gt;=DATE(YEAR($B10),7,1)),"■",""))</f>
        <v/>
      </c>
      <c r="M10" s="14" t="str">
        <f aca="false">IF(OR($B10="",$C10=""),"",IF(AND($B10&lt;=DATE(YEAR($B10),9,0),$C10&gt;=DATE(YEAR($B10),8,1)),"■",""))</f>
        <v/>
      </c>
      <c r="N10" s="14" t="str">
        <f aca="false">IF(OR($B10="",$C10=""),"",IF(AND($B10&lt;=DATE(YEAR($B10),10,0),$C10&gt;=DATE(YEAR($B10),9,1)),"■",""))</f>
        <v/>
      </c>
      <c r="O10" s="14" t="str">
        <f aca="false">IF(OR($B10="",$C10=""),"",IF(AND($B10&lt;=DATE(YEAR($B10),11,0),$C10&gt;=DATE(YEAR($B10),10,1)),"■",""))</f>
        <v/>
      </c>
      <c r="P10" s="14" t="str">
        <f aca="false">IF(OR($B10="",$C10=""),"",IF(AND($B10&lt;=DATE(YEAR($B10),12,0),$C10&gt;=DATE(YEAR($B10),11,1)),"■",""))</f>
        <v/>
      </c>
      <c r="Q10" s="14" t="str">
        <f aca="false">IF(OR($B10="",$C10=""),"",IF(AND($B10&lt;=DATE(YEAR($B10),13,0),$C10&gt;=DATE(YEAR($B10),12,1)),"■",""))</f>
        <v/>
      </c>
    </row>
    <row r="11" customFormat="false" ht="19.5" hidden="false" customHeight="true" outlineLevel="0" collapsed="false">
      <c r="A11" s="21" t="str">
        <f aca="false">IF('Piano di formazione'!$B11="","",'Piano di formazione'!$B11)</f>
        <v/>
      </c>
      <c r="B11" s="22"/>
      <c r="C11" s="22"/>
      <c r="D11" s="13" t="str">
        <f aca="false">IF(OR(B11="",C11=""),"",ROUNDUP((C11-B11+1)/7,0))</f>
        <v/>
      </c>
      <c r="E11" s="5"/>
      <c r="F11" s="14" t="str">
        <f aca="false">IF(OR($B11="",$C11=""),"",IF(AND($B11&lt;=DATE(YEAR($B11),2,0),$C11&gt;=DATE(YEAR($B11),1,1)),"■",""))</f>
        <v/>
      </c>
      <c r="G11" s="14" t="str">
        <f aca="false">IF(OR($B11="",$C11=""),"",IF(AND($B11&lt;=DATE(YEAR($B11),3,0),$C11&gt;=DATE(YEAR($B11),2,1)),"■",""))</f>
        <v/>
      </c>
      <c r="H11" s="14" t="str">
        <f aca="false">IF(OR($B11="",$C11=""),"",IF(AND($B11&lt;=DATE(YEAR($B11),4,0),$C11&gt;=DATE(YEAR($B11),3,1)),"■",""))</f>
        <v/>
      </c>
      <c r="I11" s="14" t="str">
        <f aca="false">IF(OR($B11="",$C11=""),"",IF(AND($B11&lt;=DATE(YEAR($B11),5,0),$C11&gt;=DATE(YEAR($B11),4,1)),"■",""))</f>
        <v/>
      </c>
      <c r="J11" s="14" t="str">
        <f aca="false">IF(OR($B11="",$C11=""),"",IF(AND($B11&lt;=DATE(YEAR($B11),6,0),$C11&gt;=DATE(YEAR($B11),5,1)),"■",""))</f>
        <v/>
      </c>
      <c r="K11" s="14" t="str">
        <f aca="false">IF(OR($B11="",$C11=""),"",IF(AND($B11&lt;=DATE(YEAR($B11),7,0),$C11&gt;=DATE(YEAR($B11),6,1)),"■",""))</f>
        <v/>
      </c>
      <c r="L11" s="14" t="str">
        <f aca="false">IF(OR($B11="",$C11=""),"",IF(AND($B11&lt;=DATE(YEAR($B11),8,0),$C11&gt;=DATE(YEAR($B11),7,1)),"■",""))</f>
        <v/>
      </c>
      <c r="M11" s="14" t="str">
        <f aca="false">IF(OR($B11="",$C11=""),"",IF(AND($B11&lt;=DATE(YEAR($B11),9,0),$C11&gt;=DATE(YEAR($B11),8,1)),"■",""))</f>
        <v/>
      </c>
      <c r="N11" s="14" t="str">
        <f aca="false">IF(OR($B11="",$C11=""),"",IF(AND($B11&lt;=DATE(YEAR($B11),10,0),$C11&gt;=DATE(YEAR($B11),9,1)),"■",""))</f>
        <v/>
      </c>
      <c r="O11" s="14" t="str">
        <f aca="false">IF(OR($B11="",$C11=""),"",IF(AND($B11&lt;=DATE(YEAR($B11),11,0),$C11&gt;=DATE(YEAR($B11),10,1)),"■",""))</f>
        <v/>
      </c>
      <c r="P11" s="14" t="str">
        <f aca="false">IF(OR($B11="",$C11=""),"",IF(AND($B11&lt;=DATE(YEAR($B11),12,0),$C11&gt;=DATE(YEAR($B11),11,1)),"■",""))</f>
        <v/>
      </c>
      <c r="Q11" s="14" t="str">
        <f aca="false">IF(OR($B11="",$C11=""),"",IF(AND($B11&lt;=DATE(YEAR($B11),13,0),$C11&gt;=DATE(YEAR($B11),12,1)),"■",""))</f>
        <v/>
      </c>
    </row>
    <row r="12" customFormat="false" ht="19.5" hidden="false" customHeight="true" outlineLevel="0" collapsed="false">
      <c r="A12" s="21" t="str">
        <f aca="false">IF('Piano di formazione'!$B12="","",'Piano di formazione'!$B12)</f>
        <v/>
      </c>
      <c r="B12" s="22"/>
      <c r="C12" s="22"/>
      <c r="D12" s="13" t="str">
        <f aca="false">IF(OR(B12="",C12=""),"",ROUNDUP((C12-B12+1)/7,0))</f>
        <v/>
      </c>
      <c r="E12" s="5"/>
      <c r="F12" s="14" t="str">
        <f aca="false">IF(OR($B12="",$C12=""),"",IF(AND($B12&lt;=DATE(YEAR($B12),2,0),$C12&gt;=DATE(YEAR($B12),1,1)),"■",""))</f>
        <v/>
      </c>
      <c r="G12" s="14" t="str">
        <f aca="false">IF(OR($B12="",$C12=""),"",IF(AND($B12&lt;=DATE(YEAR($B12),3,0),$C12&gt;=DATE(YEAR($B12),2,1)),"■",""))</f>
        <v/>
      </c>
      <c r="H12" s="14" t="str">
        <f aca="false">IF(OR($B12="",$C12=""),"",IF(AND($B12&lt;=DATE(YEAR($B12),4,0),$C12&gt;=DATE(YEAR($B12),3,1)),"■",""))</f>
        <v/>
      </c>
      <c r="I12" s="14" t="str">
        <f aca="false">IF(OR($B12="",$C12=""),"",IF(AND($B12&lt;=DATE(YEAR($B12),5,0),$C12&gt;=DATE(YEAR($B12),4,1)),"■",""))</f>
        <v/>
      </c>
      <c r="J12" s="14" t="str">
        <f aca="false">IF(OR($B12="",$C12=""),"",IF(AND($B12&lt;=DATE(YEAR($B12),6,0),$C12&gt;=DATE(YEAR($B12),5,1)),"■",""))</f>
        <v/>
      </c>
      <c r="K12" s="14" t="str">
        <f aca="false">IF(OR($B12="",$C12=""),"",IF(AND($B12&lt;=DATE(YEAR($B12),7,0),$C12&gt;=DATE(YEAR($B12),6,1)),"■",""))</f>
        <v/>
      </c>
      <c r="L12" s="14" t="str">
        <f aca="false">IF(OR($B12="",$C12=""),"",IF(AND($B12&lt;=DATE(YEAR($B12),8,0),$C12&gt;=DATE(YEAR($B12),7,1)),"■",""))</f>
        <v/>
      </c>
      <c r="M12" s="14" t="str">
        <f aca="false">IF(OR($B12="",$C12=""),"",IF(AND($B12&lt;=DATE(YEAR($B12),9,0),$C12&gt;=DATE(YEAR($B12),8,1)),"■",""))</f>
        <v/>
      </c>
      <c r="N12" s="14" t="str">
        <f aca="false">IF(OR($B12="",$C12=""),"",IF(AND($B12&lt;=DATE(YEAR($B12),10,0),$C12&gt;=DATE(YEAR($B12),9,1)),"■",""))</f>
        <v/>
      </c>
      <c r="O12" s="14" t="str">
        <f aca="false">IF(OR($B12="",$C12=""),"",IF(AND($B12&lt;=DATE(YEAR($B12),11,0),$C12&gt;=DATE(YEAR($B12),10,1)),"■",""))</f>
        <v/>
      </c>
      <c r="P12" s="14" t="str">
        <f aca="false">IF(OR($B12="",$C12=""),"",IF(AND($B12&lt;=DATE(YEAR($B12),12,0),$C12&gt;=DATE(YEAR($B12),11,1)),"■",""))</f>
        <v/>
      </c>
      <c r="Q12" s="14" t="str">
        <f aca="false">IF(OR($B12="",$C12=""),"",IF(AND($B12&lt;=DATE(YEAR($B12),13,0),$C12&gt;=DATE(YEAR($B12),12,1)),"■",""))</f>
        <v/>
      </c>
    </row>
    <row r="13" customFormat="false" ht="19.5" hidden="false" customHeight="true" outlineLevel="0" collapsed="false">
      <c r="A13" s="21" t="str">
        <f aca="false">IF('Piano di formazione'!$B13="","",'Piano di formazione'!$B13)</f>
        <v/>
      </c>
      <c r="B13" s="22"/>
      <c r="C13" s="22"/>
      <c r="D13" s="13" t="str">
        <f aca="false">IF(OR(B13="",C13=""),"",ROUNDUP((C13-B13+1)/7,0))</f>
        <v/>
      </c>
      <c r="E13" s="5"/>
      <c r="F13" s="14" t="str">
        <f aca="false">IF(OR($B13="",$C13=""),"",IF(AND($B13&lt;=DATE(YEAR($B13),2,0),$C13&gt;=DATE(YEAR($B13),1,1)),"■",""))</f>
        <v/>
      </c>
      <c r="G13" s="14" t="str">
        <f aca="false">IF(OR($B13="",$C13=""),"",IF(AND($B13&lt;=DATE(YEAR($B13),3,0),$C13&gt;=DATE(YEAR($B13),2,1)),"■",""))</f>
        <v/>
      </c>
      <c r="H13" s="14" t="str">
        <f aca="false">IF(OR($B13="",$C13=""),"",IF(AND($B13&lt;=DATE(YEAR($B13),4,0),$C13&gt;=DATE(YEAR($B13),3,1)),"■",""))</f>
        <v/>
      </c>
      <c r="I13" s="14" t="str">
        <f aca="false">IF(OR($B13="",$C13=""),"",IF(AND($B13&lt;=DATE(YEAR($B13),5,0),$C13&gt;=DATE(YEAR($B13),4,1)),"■",""))</f>
        <v/>
      </c>
      <c r="J13" s="14" t="str">
        <f aca="false">IF(OR($B13="",$C13=""),"",IF(AND($B13&lt;=DATE(YEAR($B13),6,0),$C13&gt;=DATE(YEAR($B13),5,1)),"■",""))</f>
        <v/>
      </c>
      <c r="K13" s="14" t="str">
        <f aca="false">IF(OR($B13="",$C13=""),"",IF(AND($B13&lt;=DATE(YEAR($B13),7,0),$C13&gt;=DATE(YEAR($B13),6,1)),"■",""))</f>
        <v/>
      </c>
      <c r="L13" s="14" t="str">
        <f aca="false">IF(OR($B13="",$C13=""),"",IF(AND($B13&lt;=DATE(YEAR($B13),8,0),$C13&gt;=DATE(YEAR($B13),7,1)),"■",""))</f>
        <v/>
      </c>
      <c r="M13" s="14" t="str">
        <f aca="false">IF(OR($B13="",$C13=""),"",IF(AND($B13&lt;=DATE(YEAR($B13),9,0),$C13&gt;=DATE(YEAR($B13),8,1)),"■",""))</f>
        <v/>
      </c>
      <c r="N13" s="14" t="str">
        <f aca="false">IF(OR($B13="",$C13=""),"",IF(AND($B13&lt;=DATE(YEAR($B13),10,0),$C13&gt;=DATE(YEAR($B13),9,1)),"■",""))</f>
        <v/>
      </c>
      <c r="O13" s="14" t="str">
        <f aca="false">IF(OR($B13="",$C13=""),"",IF(AND($B13&lt;=DATE(YEAR($B13),11,0),$C13&gt;=DATE(YEAR($B13),10,1)),"■",""))</f>
        <v/>
      </c>
      <c r="P13" s="14" t="str">
        <f aca="false">IF(OR($B13="",$C13=""),"",IF(AND($B13&lt;=DATE(YEAR($B13),12,0),$C13&gt;=DATE(YEAR($B13),11,1)),"■",""))</f>
        <v/>
      </c>
      <c r="Q13" s="14" t="str">
        <f aca="false">IF(OR($B13="",$C13=""),"",IF(AND($B13&lt;=DATE(YEAR($B13),13,0),$C13&gt;=DATE(YEAR($B13),12,1)),"■",""))</f>
        <v/>
      </c>
    </row>
    <row r="14" customFormat="false" ht="19.5" hidden="false" customHeight="true" outlineLevel="0" collapsed="false">
      <c r="A14" s="21" t="str">
        <f aca="false">IF('Piano di formazione'!$B14="","",'Piano di formazione'!$B14)</f>
        <v/>
      </c>
      <c r="B14" s="22"/>
      <c r="C14" s="22"/>
      <c r="D14" s="13" t="str">
        <f aca="false">IF(OR(B14="",C14=""),"",ROUNDUP((C14-B14+1)/7,0))</f>
        <v/>
      </c>
      <c r="E14" s="5"/>
      <c r="F14" s="14" t="str">
        <f aca="false">IF(OR($B14="",$C14=""),"",IF(AND($B14&lt;=DATE(YEAR($B14),2,0),$C14&gt;=DATE(YEAR($B14),1,1)),"■",""))</f>
        <v/>
      </c>
      <c r="G14" s="14" t="str">
        <f aca="false">IF(OR($B14="",$C14=""),"",IF(AND($B14&lt;=DATE(YEAR($B14),3,0),$C14&gt;=DATE(YEAR($B14),2,1)),"■",""))</f>
        <v/>
      </c>
      <c r="H14" s="14" t="str">
        <f aca="false">IF(OR($B14="",$C14=""),"",IF(AND($B14&lt;=DATE(YEAR($B14),4,0),$C14&gt;=DATE(YEAR($B14),3,1)),"■",""))</f>
        <v/>
      </c>
      <c r="I14" s="14" t="str">
        <f aca="false">IF(OR($B14="",$C14=""),"",IF(AND($B14&lt;=DATE(YEAR($B14),5,0),$C14&gt;=DATE(YEAR($B14),4,1)),"■",""))</f>
        <v/>
      </c>
      <c r="J14" s="14" t="str">
        <f aca="false">IF(OR($B14="",$C14=""),"",IF(AND($B14&lt;=DATE(YEAR($B14),6,0),$C14&gt;=DATE(YEAR($B14),5,1)),"■",""))</f>
        <v/>
      </c>
      <c r="K14" s="14" t="str">
        <f aca="false">IF(OR($B14="",$C14=""),"",IF(AND($B14&lt;=DATE(YEAR($B14),7,0),$C14&gt;=DATE(YEAR($B14),6,1)),"■",""))</f>
        <v/>
      </c>
      <c r="L14" s="14" t="str">
        <f aca="false">IF(OR($B14="",$C14=""),"",IF(AND($B14&lt;=DATE(YEAR($B14),8,0),$C14&gt;=DATE(YEAR($B14),7,1)),"■",""))</f>
        <v/>
      </c>
      <c r="M14" s="14" t="str">
        <f aca="false">IF(OR($B14="",$C14=""),"",IF(AND($B14&lt;=DATE(YEAR($B14),9,0),$C14&gt;=DATE(YEAR($B14),8,1)),"■",""))</f>
        <v/>
      </c>
      <c r="N14" s="14" t="str">
        <f aca="false">IF(OR($B14="",$C14=""),"",IF(AND($B14&lt;=DATE(YEAR($B14),10,0),$C14&gt;=DATE(YEAR($B14),9,1)),"■",""))</f>
        <v/>
      </c>
      <c r="O14" s="14" t="str">
        <f aca="false">IF(OR($B14="",$C14=""),"",IF(AND($B14&lt;=DATE(YEAR($B14),11,0),$C14&gt;=DATE(YEAR($B14),10,1)),"■",""))</f>
        <v/>
      </c>
      <c r="P14" s="14" t="str">
        <f aca="false">IF(OR($B14="",$C14=""),"",IF(AND($B14&lt;=DATE(YEAR($B14),12,0),$C14&gt;=DATE(YEAR($B14),11,1)),"■",""))</f>
        <v/>
      </c>
      <c r="Q14" s="14" t="str">
        <f aca="false">IF(OR($B14="",$C14=""),"",IF(AND($B14&lt;=DATE(YEAR($B14),13,0),$C14&gt;=DATE(YEAR($B14),12,1)),"■",""))</f>
        <v/>
      </c>
    </row>
    <row r="15" customFormat="false" ht="19.5" hidden="false" customHeight="true" outlineLevel="0" collapsed="false">
      <c r="A15" s="21" t="str">
        <f aca="false">IF('Piano di formazione'!$B15="","",'Piano di formazione'!$B15)</f>
        <v/>
      </c>
      <c r="B15" s="22"/>
      <c r="C15" s="22"/>
      <c r="D15" s="13" t="str">
        <f aca="false">IF(OR(B15="",C15=""),"",ROUNDUP((C15-B15+1)/7,0))</f>
        <v/>
      </c>
      <c r="E15" s="5"/>
      <c r="F15" s="14" t="str">
        <f aca="false">IF(OR($B15="",$C15=""),"",IF(AND($B15&lt;=DATE(YEAR($B15),2,0),$C15&gt;=DATE(YEAR($B15),1,1)),"■",""))</f>
        <v/>
      </c>
      <c r="G15" s="14" t="str">
        <f aca="false">IF(OR($B15="",$C15=""),"",IF(AND($B15&lt;=DATE(YEAR($B15),3,0),$C15&gt;=DATE(YEAR($B15),2,1)),"■",""))</f>
        <v/>
      </c>
      <c r="H15" s="14" t="str">
        <f aca="false">IF(OR($B15="",$C15=""),"",IF(AND($B15&lt;=DATE(YEAR($B15),4,0),$C15&gt;=DATE(YEAR($B15),3,1)),"■",""))</f>
        <v/>
      </c>
      <c r="I15" s="14" t="str">
        <f aca="false">IF(OR($B15="",$C15=""),"",IF(AND($B15&lt;=DATE(YEAR($B15),5,0),$C15&gt;=DATE(YEAR($B15),4,1)),"■",""))</f>
        <v/>
      </c>
      <c r="J15" s="14" t="str">
        <f aca="false">IF(OR($B15="",$C15=""),"",IF(AND($B15&lt;=DATE(YEAR($B15),6,0),$C15&gt;=DATE(YEAR($B15),5,1)),"■",""))</f>
        <v/>
      </c>
      <c r="K15" s="14" t="str">
        <f aca="false">IF(OR($B15="",$C15=""),"",IF(AND($B15&lt;=DATE(YEAR($B15),7,0),$C15&gt;=DATE(YEAR($B15),6,1)),"■",""))</f>
        <v/>
      </c>
      <c r="L15" s="14" t="str">
        <f aca="false">IF(OR($B15="",$C15=""),"",IF(AND($B15&lt;=DATE(YEAR($B15),8,0),$C15&gt;=DATE(YEAR($B15),7,1)),"■",""))</f>
        <v/>
      </c>
      <c r="M15" s="14" t="str">
        <f aca="false">IF(OR($B15="",$C15=""),"",IF(AND($B15&lt;=DATE(YEAR($B15),9,0),$C15&gt;=DATE(YEAR($B15),8,1)),"■",""))</f>
        <v/>
      </c>
      <c r="N15" s="14" t="str">
        <f aca="false">IF(OR($B15="",$C15=""),"",IF(AND($B15&lt;=DATE(YEAR($B15),10,0),$C15&gt;=DATE(YEAR($B15),9,1)),"■",""))</f>
        <v/>
      </c>
      <c r="O15" s="14" t="str">
        <f aca="false">IF(OR($B15="",$C15=""),"",IF(AND($B15&lt;=DATE(YEAR($B15),11,0),$C15&gt;=DATE(YEAR($B15),10,1)),"■",""))</f>
        <v/>
      </c>
      <c r="P15" s="14" t="str">
        <f aca="false">IF(OR($B15="",$C15=""),"",IF(AND($B15&lt;=DATE(YEAR($B15),12,0),$C15&gt;=DATE(YEAR($B15),11,1)),"■",""))</f>
        <v/>
      </c>
      <c r="Q15" s="14" t="str">
        <f aca="false">IF(OR($B15="",$C15=""),"",IF(AND($B15&lt;=DATE(YEAR($B15),13,0),$C15&gt;=DATE(YEAR($B15),12,1)),"■",""))</f>
        <v/>
      </c>
    </row>
    <row r="16" customFormat="false" ht="19.5" hidden="false" customHeight="true" outlineLevel="0" collapsed="false">
      <c r="A16" s="21" t="str">
        <f aca="false">IF('Piano di formazione'!$B16="","",'Piano di formazione'!$B16)</f>
        <v/>
      </c>
      <c r="B16" s="22"/>
      <c r="C16" s="22"/>
      <c r="D16" s="13" t="str">
        <f aca="false">IF(OR(B16="",C16=""),"",ROUNDUP((C16-B16+1)/7,0))</f>
        <v/>
      </c>
      <c r="E16" s="5"/>
      <c r="F16" s="14" t="str">
        <f aca="false">IF(OR($B16="",$C16=""),"",IF(AND($B16&lt;=DATE(YEAR($B16),2,0),$C16&gt;=DATE(YEAR($B16),1,1)),"■",""))</f>
        <v/>
      </c>
      <c r="G16" s="14" t="str">
        <f aca="false">IF(OR($B16="",$C16=""),"",IF(AND($B16&lt;=DATE(YEAR($B16),3,0),$C16&gt;=DATE(YEAR($B16),2,1)),"■",""))</f>
        <v/>
      </c>
      <c r="H16" s="14" t="str">
        <f aca="false">IF(OR($B16="",$C16=""),"",IF(AND($B16&lt;=DATE(YEAR($B16),4,0),$C16&gt;=DATE(YEAR($B16),3,1)),"■",""))</f>
        <v/>
      </c>
      <c r="I16" s="14" t="str">
        <f aca="false">IF(OR($B16="",$C16=""),"",IF(AND($B16&lt;=DATE(YEAR($B16),5,0),$C16&gt;=DATE(YEAR($B16),4,1)),"■",""))</f>
        <v/>
      </c>
      <c r="J16" s="14" t="str">
        <f aca="false">IF(OR($B16="",$C16=""),"",IF(AND($B16&lt;=DATE(YEAR($B16),6,0),$C16&gt;=DATE(YEAR($B16),5,1)),"■",""))</f>
        <v/>
      </c>
      <c r="K16" s="14" t="str">
        <f aca="false">IF(OR($B16="",$C16=""),"",IF(AND($B16&lt;=DATE(YEAR($B16),7,0),$C16&gt;=DATE(YEAR($B16),6,1)),"■",""))</f>
        <v/>
      </c>
      <c r="L16" s="14" t="str">
        <f aca="false">IF(OR($B16="",$C16=""),"",IF(AND($B16&lt;=DATE(YEAR($B16),8,0),$C16&gt;=DATE(YEAR($B16),7,1)),"■",""))</f>
        <v/>
      </c>
      <c r="M16" s="14" t="str">
        <f aca="false">IF(OR($B16="",$C16=""),"",IF(AND($B16&lt;=DATE(YEAR($B16),9,0),$C16&gt;=DATE(YEAR($B16),8,1)),"■",""))</f>
        <v/>
      </c>
      <c r="N16" s="14" t="str">
        <f aca="false">IF(OR($B16="",$C16=""),"",IF(AND($B16&lt;=DATE(YEAR($B16),10,0),$C16&gt;=DATE(YEAR($B16),9,1)),"■",""))</f>
        <v/>
      </c>
      <c r="O16" s="14" t="str">
        <f aca="false">IF(OR($B16="",$C16=""),"",IF(AND($B16&lt;=DATE(YEAR($B16),11,0),$C16&gt;=DATE(YEAR($B16),10,1)),"■",""))</f>
        <v/>
      </c>
      <c r="P16" s="14" t="str">
        <f aca="false">IF(OR($B16="",$C16=""),"",IF(AND($B16&lt;=DATE(YEAR($B16),12,0),$C16&gt;=DATE(YEAR($B16),11,1)),"■",""))</f>
        <v/>
      </c>
      <c r="Q16" s="14" t="str">
        <f aca="false">IF(OR($B16="",$C16=""),"",IF(AND($B16&lt;=DATE(YEAR($B16),13,0),$C16&gt;=DATE(YEAR($B16),12,1)),"■",""))</f>
        <v/>
      </c>
    </row>
    <row r="18" customFormat="false" ht="30" hidden="false" customHeight="true" outlineLevel="0" collapsed="false">
      <c r="A18" s="2" t="s">
        <v>114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15" hidden="false" customHeight="false" outlineLevel="0" collapsed="false">
      <c r="A19" s="11" t="s">
        <v>35</v>
      </c>
    </row>
  </sheetData>
  <sheetProtection sheet="true"/>
  <mergeCells count="2">
    <mergeCell ref="A2:Q2"/>
    <mergeCell ref="A18:Q18"/>
  </mergeCells>
  <conditionalFormatting sqref="F5:Q16">
    <cfRule type="expression" priority="2" aboveAverage="0" equalAverage="0" bottom="0" percent="0" rank="0" text="" dxfId="11">
      <formula>AND(F5="■",$E5="Sì")</formula>
    </cfRule>
    <cfRule type="expression" priority="3" aboveAverage="0" equalAverage="0" bottom="0" percent="0" rank="0" text="" dxfId="12">
      <formula>F5="■"</formula>
    </cfRule>
  </conditionalFormatting>
  <dataValidations count="2">
    <dataValidation allowBlank="true" errorStyle="stop" operator="greaterThan" showDropDown="false" showErrorMessage="false" showInputMessage="false" sqref="B5:C16" type="date">
      <formula1>36526</formula1>
      <formula2>0</formula2>
    </dataValidation>
    <dataValidation allowBlank="true" errorStyle="stop" operator="between" showDropDown="false" showErrorMessage="true" showInputMessage="false" sqref="E5:E16" type="list">
      <formula1>"Sì,No"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5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3"/>
    <col collapsed="false" customWidth="true" hidden="false" outlineLevel="0" max="11" min="11" style="0" width="20"/>
    <col collapsed="false" customWidth="true" hidden="false" outlineLevel="0" max="12" min="12" style="0" width="10"/>
  </cols>
  <sheetData>
    <row r="1" customFormat="false" ht="17.35" hidden="false" customHeight="false" outlineLevel="0" collapsed="false">
      <c r="A1" s="1" t="s">
        <v>115</v>
      </c>
    </row>
    <row r="2" customFormat="false" ht="30" hidden="false" customHeight="true" outlineLevel="0" collapsed="false">
      <c r="A2" s="2" t="s">
        <v>116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K3" s="17" t="s">
        <v>117</v>
      </c>
    </row>
    <row r="4" customFormat="false" ht="30" hidden="false" customHeight="true" outlineLevel="0" collapsed="false">
      <c r="A4" s="3" t="s">
        <v>118</v>
      </c>
      <c r="B4" s="3" t="s">
        <v>119</v>
      </c>
      <c r="C4" s="3" t="s">
        <v>3</v>
      </c>
      <c r="D4" s="3" t="s">
        <v>120</v>
      </c>
      <c r="E4" s="3" t="s">
        <v>121</v>
      </c>
      <c r="F4" s="3" t="s">
        <v>122</v>
      </c>
      <c r="G4" s="3" t="s">
        <v>123</v>
      </c>
      <c r="H4" s="3" t="s">
        <v>124</v>
      </c>
      <c r="I4" s="3" t="s">
        <v>125</v>
      </c>
      <c r="K4" s="3" t="s">
        <v>126</v>
      </c>
      <c r="L4" s="3" t="s">
        <v>127</v>
      </c>
    </row>
    <row r="5" customFormat="false" ht="21.75" hidden="false" customHeight="true" outlineLevel="0" collapsed="false">
      <c r="A5" s="4" t="s">
        <v>128</v>
      </c>
      <c r="B5" s="4" t="s">
        <v>129</v>
      </c>
      <c r="C5" s="4" t="s">
        <v>12</v>
      </c>
      <c r="D5" s="5" t="s">
        <v>130</v>
      </c>
      <c r="E5" s="23" t="n">
        <v>1</v>
      </c>
      <c r="F5" s="24" t="n">
        <v>48</v>
      </c>
      <c r="G5" s="24" t="n">
        <v>1</v>
      </c>
      <c r="H5" s="5" t="s">
        <v>131</v>
      </c>
      <c r="I5" s="23" t="n">
        <v>0.9</v>
      </c>
      <c r="K5" s="15" t="s">
        <v>132</v>
      </c>
      <c r="L5" s="13" t="n">
        <f aca="false">COUNTIF($D$5:$D$19,K5)</f>
        <v>1</v>
      </c>
    </row>
    <row r="6" customFormat="false" ht="21.75" hidden="false" customHeight="true" outlineLevel="0" collapsed="false">
      <c r="A6" s="4" t="s">
        <v>133</v>
      </c>
      <c r="B6" s="4" t="s">
        <v>129</v>
      </c>
      <c r="C6" s="4" t="s">
        <v>12</v>
      </c>
      <c r="D6" s="5" t="s">
        <v>130</v>
      </c>
      <c r="E6" s="23" t="n">
        <v>1</v>
      </c>
      <c r="F6" s="24" t="n">
        <v>55</v>
      </c>
      <c r="G6" s="24" t="n">
        <v>2</v>
      </c>
      <c r="H6" s="5" t="s">
        <v>131</v>
      </c>
      <c r="I6" s="23" t="n">
        <v>0.8</v>
      </c>
      <c r="K6" s="15" t="s">
        <v>134</v>
      </c>
      <c r="L6" s="13" t="n">
        <f aca="false">COUNTIF($D$5:$D$19,K6)</f>
        <v>1</v>
      </c>
    </row>
    <row r="7" customFormat="false" ht="21.75" hidden="false" customHeight="true" outlineLevel="0" collapsed="false">
      <c r="A7" s="4" t="s">
        <v>135</v>
      </c>
      <c r="B7" s="4" t="s">
        <v>129</v>
      </c>
      <c r="C7" s="4" t="s">
        <v>12</v>
      </c>
      <c r="D7" s="5" t="s">
        <v>134</v>
      </c>
      <c r="E7" s="23" t="n">
        <v>0.6</v>
      </c>
      <c r="F7" s="24" t="n">
        <v>30</v>
      </c>
      <c r="G7" s="24" t="n">
        <v>1</v>
      </c>
      <c r="H7" s="5"/>
      <c r="I7" s="23"/>
      <c r="K7" s="15" t="s">
        <v>130</v>
      </c>
      <c r="L7" s="13" t="n">
        <f aca="false">COUNTIF($D$5:$D$19,K7)</f>
        <v>2</v>
      </c>
    </row>
    <row r="8" customFormat="false" ht="21.75" hidden="false" customHeight="true" outlineLevel="0" collapsed="false">
      <c r="A8" s="4" t="s">
        <v>136</v>
      </c>
      <c r="B8" s="4" t="s">
        <v>129</v>
      </c>
      <c r="C8" s="4" t="s">
        <v>12</v>
      </c>
      <c r="D8" s="5" t="s">
        <v>132</v>
      </c>
      <c r="E8" s="23" t="n">
        <v>0</v>
      </c>
      <c r="F8" s="24" t="n">
        <v>0</v>
      </c>
      <c r="G8" s="24" t="n">
        <v>0</v>
      </c>
      <c r="H8" s="5"/>
      <c r="I8" s="23"/>
      <c r="K8" s="15" t="s">
        <v>137</v>
      </c>
      <c r="L8" s="13" t="n">
        <f aca="false">COUNTIF($D$5:$D$19,K8)</f>
        <v>1</v>
      </c>
    </row>
    <row r="9" customFormat="false" ht="21.75" hidden="false" customHeight="true" outlineLevel="0" collapsed="false">
      <c r="A9" s="4" t="s">
        <v>138</v>
      </c>
      <c r="B9" s="4" t="s">
        <v>129</v>
      </c>
      <c r="C9" s="4" t="s">
        <v>12</v>
      </c>
      <c r="D9" s="5" t="s">
        <v>137</v>
      </c>
      <c r="E9" s="23" t="n">
        <v>0.2</v>
      </c>
      <c r="F9" s="24" t="n">
        <v>10</v>
      </c>
      <c r="G9" s="24" t="n">
        <v>0</v>
      </c>
      <c r="H9" s="5"/>
      <c r="I9" s="23"/>
      <c r="K9" s="15" t="s">
        <v>131</v>
      </c>
      <c r="L9" s="13" t="n">
        <f aca="false">COUNTIF($H$5:$H$19,K9)</f>
        <v>2</v>
      </c>
    </row>
    <row r="10" customFormat="false" ht="18" hidden="false" customHeight="true" outlineLevel="0" collapsed="false">
      <c r="A10" s="4"/>
      <c r="B10" s="4"/>
      <c r="C10" s="4"/>
      <c r="D10" s="5"/>
      <c r="E10" s="23"/>
      <c r="F10" s="24"/>
      <c r="G10" s="24"/>
      <c r="H10" s="5"/>
      <c r="I10" s="23"/>
      <c r="K10" s="15" t="s">
        <v>139</v>
      </c>
      <c r="L10" s="13" t="n">
        <f aca="false">COUNTIF($H$5:$H$19,K10)</f>
        <v>0</v>
      </c>
    </row>
    <row r="11" customFormat="false" ht="18" hidden="false" customHeight="true" outlineLevel="0" collapsed="false">
      <c r="A11" s="4"/>
      <c r="B11" s="4"/>
      <c r="C11" s="4"/>
      <c r="D11" s="5"/>
      <c r="E11" s="23"/>
      <c r="F11" s="24"/>
      <c r="G11" s="24"/>
      <c r="H11" s="5"/>
      <c r="I11" s="23"/>
      <c r="K11" s="19" t="s">
        <v>140</v>
      </c>
      <c r="L11" s="25" t="n">
        <f aca="false">IF(COUNT(E5:E19)=0,"",AVERAGE(E5:E19))</f>
        <v>0.56</v>
      </c>
    </row>
    <row r="12" customFormat="false" ht="18" hidden="false" customHeight="true" outlineLevel="0" collapsed="false">
      <c r="A12" s="4"/>
      <c r="B12" s="4"/>
      <c r="C12" s="4"/>
      <c r="D12" s="5"/>
      <c r="E12" s="23"/>
      <c r="F12" s="24"/>
      <c r="G12" s="24"/>
      <c r="H12" s="5"/>
      <c r="I12" s="23"/>
    </row>
    <row r="13" customFormat="false" ht="18" hidden="false" customHeight="true" outlineLevel="0" collapsed="false">
      <c r="A13" s="4"/>
      <c r="B13" s="4"/>
      <c r="C13" s="4"/>
      <c r="D13" s="5"/>
      <c r="E13" s="23"/>
      <c r="F13" s="24"/>
      <c r="G13" s="24"/>
      <c r="H13" s="5"/>
      <c r="I13" s="23"/>
    </row>
    <row r="14" customFormat="false" ht="18" hidden="false" customHeight="true" outlineLevel="0" collapsed="false">
      <c r="A14" s="4"/>
      <c r="B14" s="4"/>
      <c r="C14" s="4"/>
      <c r="D14" s="5"/>
      <c r="E14" s="23"/>
      <c r="F14" s="24"/>
      <c r="G14" s="24"/>
      <c r="H14" s="5"/>
      <c r="I14" s="23"/>
    </row>
    <row r="15" customFormat="false" ht="18" hidden="false" customHeight="true" outlineLevel="0" collapsed="false">
      <c r="A15" s="4"/>
      <c r="B15" s="4"/>
      <c r="C15" s="4"/>
      <c r="D15" s="5"/>
      <c r="E15" s="23"/>
      <c r="F15" s="24"/>
      <c r="G15" s="24"/>
      <c r="H15" s="5"/>
      <c r="I15" s="23"/>
    </row>
    <row r="16" customFormat="false" ht="18" hidden="false" customHeight="true" outlineLevel="0" collapsed="false">
      <c r="A16" s="4"/>
      <c r="B16" s="4"/>
      <c r="C16" s="4"/>
      <c r="D16" s="5"/>
      <c r="E16" s="23"/>
      <c r="F16" s="24"/>
      <c r="G16" s="24"/>
      <c r="H16" s="5"/>
      <c r="I16" s="23"/>
    </row>
    <row r="17" customFormat="false" ht="18" hidden="false" customHeight="true" outlineLevel="0" collapsed="false">
      <c r="A17" s="4"/>
      <c r="B17" s="4"/>
      <c r="C17" s="4"/>
      <c r="D17" s="5"/>
      <c r="E17" s="23"/>
      <c r="F17" s="24"/>
      <c r="G17" s="24"/>
      <c r="H17" s="5"/>
      <c r="I17" s="23"/>
    </row>
    <row r="18" customFormat="false" ht="18" hidden="false" customHeight="true" outlineLevel="0" collapsed="false">
      <c r="A18" s="4"/>
      <c r="B18" s="4"/>
      <c r="C18" s="4"/>
      <c r="D18" s="5"/>
      <c r="E18" s="23"/>
      <c r="F18" s="24"/>
      <c r="G18" s="24"/>
      <c r="H18" s="5"/>
      <c r="I18" s="23"/>
    </row>
    <row r="19" customFormat="false" ht="18" hidden="false" customHeight="true" outlineLevel="0" collapsed="false">
      <c r="A19" s="4"/>
      <c r="B19" s="4"/>
      <c r="C19" s="4"/>
      <c r="D19" s="5"/>
      <c r="E19" s="23"/>
      <c r="F19" s="24"/>
      <c r="G19" s="24"/>
      <c r="H19" s="5"/>
      <c r="I19" s="23"/>
    </row>
    <row r="21" customFormat="false" ht="15" hidden="false" customHeight="false" outlineLevel="0" collapsed="false">
      <c r="A21" s="17" t="s">
        <v>141</v>
      </c>
    </row>
    <row r="22" customFormat="false" ht="30" hidden="false" customHeight="true" outlineLevel="0" collapsed="false">
      <c r="A22" s="3" t="s">
        <v>142</v>
      </c>
      <c r="B22" s="3" t="s">
        <v>143</v>
      </c>
      <c r="C22" s="3"/>
      <c r="D22" s="3"/>
      <c r="E22" s="3" t="s">
        <v>141</v>
      </c>
      <c r="F22" s="3"/>
      <c r="G22" s="3"/>
      <c r="H22" s="3"/>
      <c r="I22" s="3"/>
    </row>
    <row r="23" customFormat="false" ht="30" hidden="false" customHeight="true" outlineLevel="0" collapsed="false">
      <c r="A23" s="26" t="s">
        <v>120</v>
      </c>
      <c r="B23" s="26" t="s">
        <v>144</v>
      </c>
      <c r="C23" s="26"/>
      <c r="D23" s="26"/>
      <c r="E23" s="26" t="s">
        <v>145</v>
      </c>
      <c r="F23" s="26"/>
      <c r="G23" s="26"/>
      <c r="H23" s="26"/>
      <c r="I23" s="26"/>
    </row>
    <row r="24" customFormat="false" ht="30" hidden="false" customHeight="true" outlineLevel="0" collapsed="false">
      <c r="A24" s="26" t="s">
        <v>146</v>
      </c>
      <c r="B24" s="26" t="s">
        <v>147</v>
      </c>
      <c r="C24" s="26"/>
      <c r="D24" s="26"/>
      <c r="E24" s="26" t="s">
        <v>148</v>
      </c>
      <c r="F24" s="26"/>
      <c r="G24" s="26"/>
      <c r="H24" s="26"/>
      <c r="I24" s="26"/>
    </row>
    <row r="25" customFormat="false" ht="30" hidden="false" customHeight="true" outlineLevel="0" collapsed="false">
      <c r="A25" s="26" t="s">
        <v>149</v>
      </c>
      <c r="B25" s="26" t="s">
        <v>150</v>
      </c>
      <c r="C25" s="26"/>
      <c r="D25" s="26"/>
      <c r="E25" s="26" t="s">
        <v>151</v>
      </c>
      <c r="F25" s="26"/>
      <c r="G25" s="26"/>
      <c r="H25" s="26"/>
      <c r="I25" s="26"/>
    </row>
    <row r="26" customFormat="false" ht="30" hidden="false" customHeight="true" outlineLevel="0" collapsed="false">
      <c r="A26" s="26" t="s">
        <v>152</v>
      </c>
      <c r="B26" s="26" t="s">
        <v>153</v>
      </c>
      <c r="C26" s="26"/>
      <c r="D26" s="26"/>
      <c r="E26" s="26" t="s">
        <v>154</v>
      </c>
      <c r="F26" s="26"/>
      <c r="G26" s="26"/>
      <c r="H26" s="26"/>
      <c r="I26" s="26"/>
    </row>
    <row r="28" customFormat="false" ht="15" hidden="false" customHeight="false" outlineLevel="0" collapsed="false">
      <c r="A28" s="11" t="s">
        <v>35</v>
      </c>
    </row>
  </sheetData>
  <sheetProtection sheet="true"/>
  <mergeCells count="11">
    <mergeCell ref="A2:I2"/>
    <mergeCell ref="B22:D22"/>
    <mergeCell ref="E22:I22"/>
    <mergeCell ref="B23:D23"/>
    <mergeCell ref="E23:I23"/>
    <mergeCell ref="B24:D24"/>
    <mergeCell ref="E24:I24"/>
    <mergeCell ref="B25:D25"/>
    <mergeCell ref="E25:I25"/>
    <mergeCell ref="B26:D26"/>
    <mergeCell ref="E26:I26"/>
  </mergeCells>
  <conditionalFormatting sqref="D5:D19">
    <cfRule type="expression" priority="2" aboveAverage="0" equalAverage="0" bottom="0" percent="0" rank="0" text="" dxfId="8">
      <formula>D5="Scaduto"</formula>
    </cfRule>
    <cfRule type="expression" priority="3" aboveAverage="0" equalAverage="0" bottom="0" percent="0" rank="0" text="" dxfId="9">
      <formula>D5="Completato"</formula>
    </cfRule>
  </conditionalFormatting>
  <dataValidations count="4">
    <dataValidation allowBlank="true" errorStyle="stop" operator="between" showDropDown="false" showErrorMessage="true" showInputMessage="false" sqref="D5:D19" type="list">
      <formula1>"Non iniziato,In corso,Completato,Scaduto"</formula1>
      <formula2>0</formula2>
    </dataValidation>
    <dataValidation allowBlank="true" errorStyle="stop" operator="between" showDropDown="false" showErrorMessage="true" showInputMessage="false" sqref="H5:H19" type="list">
      <formula1>"Superato,Non superato"</formula1>
      <formula2>0</formula2>
    </dataValidation>
    <dataValidation allowBlank="true" errorStyle="stop" operator="between" showDropDown="false" showErrorMessage="false" showInputMessage="false" sqref="E5:E19 I5:I19" type="decimal">
      <formula1>0</formula1>
      <formula2>1</formula2>
    </dataValidation>
    <dataValidation allowBlank="true" errorStyle="stop" operator="greaterThanOrEqual" showDropDown="false" showErrorMessage="false" showInputMessage="false" sqref="F5:G19" type="whole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3" min="3" style="0" width="44"/>
    <col collapsed="false" customWidth="true" hidden="false" outlineLevel="0" max="4" min="4" style="0" width="24"/>
    <col collapsed="false" customWidth="true" hidden="false" outlineLevel="0" max="6" min="5" style="0" width="16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155</v>
      </c>
    </row>
    <row r="2" customFormat="false" ht="33.75" hidden="false" customHeight="true" outlineLevel="0" collapsed="false">
      <c r="A2" s="2" t="s">
        <v>156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157</v>
      </c>
      <c r="B4" s="3" t="s">
        <v>44</v>
      </c>
      <c r="C4" s="3" t="s">
        <v>158</v>
      </c>
      <c r="D4" s="3" t="s">
        <v>159</v>
      </c>
      <c r="E4" s="3" t="s">
        <v>160</v>
      </c>
      <c r="F4" s="3" t="s">
        <v>161</v>
      </c>
      <c r="G4" s="3" t="s">
        <v>162</v>
      </c>
    </row>
    <row r="5" customFormat="false" ht="33.75" hidden="false" customHeight="true" outlineLevel="0" collapsed="false">
      <c r="A5" s="4" t="s">
        <v>163</v>
      </c>
      <c r="B5" s="5" t="s">
        <v>164</v>
      </c>
      <c r="C5" s="4" t="s">
        <v>165</v>
      </c>
      <c r="D5" s="4" t="s">
        <v>148</v>
      </c>
      <c r="E5" s="5"/>
      <c r="F5" s="22"/>
      <c r="G5" s="5"/>
    </row>
    <row r="6" customFormat="false" ht="33.75" hidden="false" customHeight="true" outlineLevel="0" collapsed="false">
      <c r="A6" s="4" t="s">
        <v>166</v>
      </c>
      <c r="B6" s="5" t="s">
        <v>66</v>
      </c>
      <c r="C6" s="4" t="s">
        <v>167</v>
      </c>
      <c r="D6" s="4" t="s">
        <v>168</v>
      </c>
      <c r="E6" s="5"/>
      <c r="F6" s="22"/>
      <c r="G6" s="5"/>
    </row>
    <row r="7" customFormat="false" ht="33.75" hidden="false" customHeight="true" outlineLevel="0" collapsed="false">
      <c r="A7" s="4" t="s">
        <v>169</v>
      </c>
      <c r="B7" s="5" t="s">
        <v>170</v>
      </c>
      <c r="C7" s="4" t="s">
        <v>171</v>
      </c>
      <c r="D7" s="4" t="s">
        <v>145</v>
      </c>
      <c r="E7" s="5"/>
      <c r="F7" s="22"/>
      <c r="G7" s="5"/>
    </row>
    <row r="8" customFormat="false" ht="33.75" hidden="false" customHeight="true" outlineLevel="0" collapsed="false">
      <c r="A8" s="4" t="s">
        <v>172</v>
      </c>
      <c r="B8" s="5" t="s">
        <v>173</v>
      </c>
      <c r="C8" s="4" t="s">
        <v>174</v>
      </c>
      <c r="D8" s="4" t="s">
        <v>175</v>
      </c>
      <c r="E8" s="5"/>
      <c r="F8" s="22"/>
      <c r="G8" s="5"/>
    </row>
    <row r="9" customFormat="false" ht="19.5" hidden="false" customHeight="true" outlineLevel="0" collapsed="false">
      <c r="A9" s="4"/>
      <c r="B9" s="5"/>
      <c r="C9" s="4"/>
      <c r="D9" s="4"/>
      <c r="E9" s="5"/>
      <c r="F9" s="22"/>
      <c r="G9" s="5"/>
    </row>
    <row r="10" customFormat="false" ht="19.5" hidden="false" customHeight="true" outlineLevel="0" collapsed="false">
      <c r="A10" s="4"/>
      <c r="B10" s="5"/>
      <c r="C10" s="4"/>
      <c r="D10" s="4"/>
      <c r="E10" s="5"/>
      <c r="F10" s="22"/>
      <c r="G10" s="5"/>
    </row>
    <row r="11" customFormat="false" ht="19.5" hidden="false" customHeight="true" outlineLevel="0" collapsed="false">
      <c r="A11" s="4"/>
      <c r="B11" s="5"/>
      <c r="C11" s="4"/>
      <c r="D11" s="4"/>
      <c r="E11" s="5"/>
      <c r="F11" s="22"/>
      <c r="G11" s="5"/>
    </row>
    <row r="12" customFormat="false" ht="19.5" hidden="false" customHeight="true" outlineLevel="0" collapsed="false">
      <c r="A12" s="4"/>
      <c r="B12" s="5"/>
      <c r="C12" s="4"/>
      <c r="D12" s="4"/>
      <c r="E12" s="5"/>
      <c r="F12" s="22"/>
      <c r="G12" s="5"/>
    </row>
    <row r="14" customFormat="false" ht="15" hidden="false" customHeight="false" outlineLevel="0" collapsed="false">
      <c r="A14" s="17" t="s">
        <v>176</v>
      </c>
    </row>
    <row r="15" customFormat="false" ht="15" hidden="false" customHeight="true" outlineLevel="0" collapsed="false">
      <c r="A15" s="3" t="s">
        <v>44</v>
      </c>
      <c r="B15" s="3" t="s">
        <v>177</v>
      </c>
      <c r="C15" s="3"/>
      <c r="D15" s="3"/>
    </row>
    <row r="16" customFormat="false" ht="30" hidden="false" customHeight="true" outlineLevel="0" collapsed="false">
      <c r="A16" s="15" t="s">
        <v>178</v>
      </c>
      <c r="B16" s="15" t="s">
        <v>179</v>
      </c>
      <c r="C16" s="15"/>
      <c r="D16" s="15"/>
    </row>
    <row r="17" customFormat="false" ht="30" hidden="false" customHeight="true" outlineLevel="0" collapsed="false">
      <c r="A17" s="15" t="s">
        <v>180</v>
      </c>
      <c r="B17" s="15" t="s">
        <v>181</v>
      </c>
      <c r="C17" s="15"/>
      <c r="D17" s="15"/>
    </row>
    <row r="18" customFormat="false" ht="30" hidden="false" customHeight="true" outlineLevel="0" collapsed="false">
      <c r="A18" s="15" t="s">
        <v>182</v>
      </c>
      <c r="B18" s="15" t="s">
        <v>183</v>
      </c>
      <c r="C18" s="15"/>
      <c r="D18" s="15"/>
    </row>
    <row r="19" customFormat="false" ht="30" hidden="false" customHeight="true" outlineLevel="0" collapsed="false">
      <c r="A19" s="15" t="s">
        <v>184</v>
      </c>
      <c r="B19" s="15" t="s">
        <v>185</v>
      </c>
      <c r="C19" s="15"/>
      <c r="D19" s="15"/>
    </row>
    <row r="21" customFormat="false" ht="15" hidden="false" customHeight="false" outlineLevel="0" collapsed="false">
      <c r="A21" s="11" t="s">
        <v>35</v>
      </c>
    </row>
  </sheetData>
  <sheetProtection sheet="true"/>
  <mergeCells count="6">
    <mergeCell ref="A2:G2"/>
    <mergeCell ref="B15:D15"/>
    <mergeCell ref="B16:D16"/>
    <mergeCell ref="B17:D17"/>
    <mergeCell ref="B18:D18"/>
    <mergeCell ref="B19:D19"/>
  </mergeCells>
  <dataValidations count="2">
    <dataValidation allowBlank="true" errorStyle="stop" operator="between" showDropDown="false" showErrorMessage="false" showInputMessage="false" sqref="B5:B12" type="list">
      <formula1>"Organizzativo,1,2,3,4"</formula1>
      <formula2>0</formula2>
    </dataValidation>
    <dataValidation allowBlank="true" errorStyle="stop" operator="greaterThan" showDropDown="false" showErrorMessage="false" showInputMessage="false" sqref="F5:F12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&amp;REsempio ipotetico — orova.vn</oddHeader>
    <oddFooter>&amp;CEsempio ipotetico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2026-10-24T19:09:43Z</dcterms:created>
  <dc:creator>openpyxl</dc:creator>
  <dc:description/>
  <dc:language>vi-VN</dc:language>
  <cp:lastModifiedBy/>
  <dcterms:modified xsi:type="dcterms:W3CDTF">2026-10-24T19:09:43Z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