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5.xml" ContentType="application/vnd.openxmlformats-officedocument.spreadsheetml.table+xml"/>
  <Override PartName="/xl/tables/table4.xml" ContentType="application/vnd.openxmlformats-officedocument.spreadsheetml.table+xml"/>
  <Override PartName="/xl/tables/table3.xml" ContentType="application/vnd.openxmlformats-officedocument.spreadsheetml.tabl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Аудит навыков" sheetId="1" state="visible" r:id="rId3"/>
    <sheet name="Матрица компетенций" sheetId="2" state="visible" r:id="rId4"/>
    <sheet name="План обучения" sheetId="3" state="visible" r:id="rId5"/>
    <sheet name="Бюджет" sheetId="4" state="visible" r:id="rId6"/>
    <sheet name="Оценка" sheetId="5" state="visible" r:id="rId7"/>
  </sheets>
  <definedNames>
    <definedName function="false" hidden="false" localSheetId="0" name="_xlnm.Print_Area" vbProcedure="false">'Аудит навыков'!$A$1:$G$18</definedName>
    <definedName function="false" hidden="false" localSheetId="3" name="_xlnm.Print_Area" vbProcedure="false">Бюджет!$A$1:$C$15</definedName>
    <definedName function="false" hidden="false" localSheetId="1" name="_xlnm.Print_Area" vbProcedure="false">'Матрица компетенций'!$A$1:$F$22</definedName>
    <definedName function="false" hidden="false" localSheetId="4" name="_xlnm.Print_Area" vbProcedure="false">Оценка!$A$1:$H$11</definedName>
    <definedName function="false" hidden="false" localSheetId="2" name="_xlnm.Print_Area" vbProcedure="false">'План обучения'!$A$1:$O$20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<sst xmlns="http://schemas.openxmlformats.org/spreadsheetml/2006/main" count="140" uniqueCount="125">
  <si>
    <t xml:space="preserve">Аудит навыков — реестр дефицита навыков (Skill Gap)</t>
  </si>
  <si>
    <t xml:space="preserve">Условный пример — orova.vn: должности и цифры придуманы для иллюстрации структуры листа; замените их своими. В колонках E и F укажите, сколько сотрудников не сдали контрольный тест и сколько всего его проходили — доля посчитается сама.</t>
  </si>
  <si>
    <t xml:space="preserve">Должность</t>
  </si>
  <si>
    <t xml:space="preserve">Бизнес-метрика</t>
  </si>
  <si>
    <t xml:space="preserve">Недостающий навык</t>
  </si>
  <si>
    <t xml:space="preserve">Как подтвержден дефицит</t>
  </si>
  <si>
    <t xml:space="preserve">Не сдали тест, чел.</t>
  </si>
  <si>
    <t xml:space="preserve">Проходили тест, чел.</t>
  </si>
  <si>
    <t xml:space="preserve">Доля сотрудников, не сдавших тест</t>
  </si>
  <si>
    <t xml:space="preserve">Менеджер по продажам</t>
  </si>
  <si>
    <t xml:space="preserve">Возвраты коммерческих предложений</t>
  </si>
  <si>
    <t xml:space="preserve">Расчет маржинальности в B2B-сделках</t>
  </si>
  <si>
    <t xml:space="preserve">Разбор отклоненных КП + тест по регламенту</t>
  </si>
  <si>
    <t xml:space="preserve">Стажер отдела продаж</t>
  </si>
  <si>
    <t xml:space="preserve">Доля лидов, дошедших до демонстрации</t>
  </si>
  <si>
    <t xml:space="preserve">Квалификация входящих лидов</t>
  </si>
  <si>
    <t xml:space="preserve">Прослушивание записей звонков</t>
  </si>
  <si>
    <t xml:space="preserve">Сервисный инженер</t>
  </si>
  <si>
    <t xml:space="preserve">Время монтажа узла</t>
  </si>
  <si>
    <t xml:space="preserve">Настройка контроллеров серии X</t>
  </si>
  <si>
    <t xml:space="preserve">Наблюдение на стенде</t>
  </si>
  <si>
    <t xml:space="preserve">Опирайтесь на измеримые производственные дефекты и результаты тестирования по регламентам, а не на опрос «Чему бы вы хотели научиться?». Ячейки с формулами заблокированы (Рецензирование › Снять защиту листа, без пароля).</t>
  </si>
  <si>
    <t xml:space="preserve">Условный пример — orova.vn</t>
  </si>
  <si>
    <t xml:space="preserve">Матрица компетенций по должностям (шкала 1–4)</t>
  </si>
  <si>
    <t xml:space="preserve">Условный пример — orova.vn. Для каждого навыка опишите уровни 1–4 поведенческими маркерами. Например, работа в CRM: уровень 1 — «Создает карточку сделки по шаблону без ошибок», уровень 4 — «Настраивает триггерные сценарии и обучает стажеров». Разрыв = целевой уровень минус текущий; строки с наибольшим разрывом подсвечиваются и первыми попадают в план.</t>
  </si>
  <si>
    <t xml:space="preserve">Навык</t>
  </si>
  <si>
    <t xml:space="preserve">Тип</t>
  </si>
  <si>
    <t xml:space="preserve">Текущий уровень (1–4)</t>
  </si>
  <si>
    <t xml:space="preserve">Целевой уровень (1–4)</t>
  </si>
  <si>
    <t xml:space="preserve">Разрыв</t>
  </si>
  <si>
    <t xml:space="preserve">Расчет маржинальности</t>
  </si>
  <si>
    <t xml:space="preserve">Hard Skills</t>
  </si>
  <si>
    <t xml:space="preserve">Работа с возражениями</t>
  </si>
  <si>
    <t xml:space="preserve">Soft Skills</t>
  </si>
  <si>
    <t xml:space="preserve">Квалификация лидов</t>
  </si>
  <si>
    <t xml:space="preserve">Настройка контроллеров</t>
  </si>
  <si>
    <t xml:space="preserve">Навыков с разрывом</t>
  </si>
  <si>
    <t xml:space="preserve">Из них с разрывом 2 и больше</t>
  </si>
  <si>
    <t xml:space="preserve">Цвет: разрыв 2 и больше — красный, разрыв 1 — светло-красный. Тип выберите из списка. Ячейки с формулами заблокированы (Рецензирование › Снять защиту листа, без пароля).</t>
  </si>
  <si>
    <t xml:space="preserve">План обучения сотрудников — таблица из 8 колонок</t>
  </si>
  <si>
    <t xml:space="preserve">Условный пример — orova.vn: суммы в условных единицах (у. е.), подставьте свою валюту и ставки. Каждая строка — маршрут сотрудника (ИПР); фильтр по должности превращает лист в план подразделения. Колонки E и F считаются из блока J–M: бюджет = прямые затраты + (часы всего × стоимость часа).</t>
  </si>
  <si>
    <t xml:space="preserve">Порог недельной нагрузки, ч — впишите значение, согласованное с руководителем отдела (ячейка справа):</t>
  </si>
  <si>
    <t xml:space="preserve">ФИО сотрудника и должность</t>
  </si>
  <si>
    <t xml:space="preserve">Выявленный дефицит компетенций</t>
  </si>
  <si>
    <t xml:space="preserve">Цель обучения (по стандарту SMART)</t>
  </si>
  <si>
    <t xml:space="preserve">Формат и учебный материал</t>
  </si>
  <si>
    <t xml:space="preserve">Часы (в неделю / всего)</t>
  </si>
  <si>
    <t xml:space="preserve">Бюджет (прямые + время, у. е.)</t>
  </si>
  <si>
    <t xml:space="preserve">Ответственный (Наставник / Куратор)</t>
  </si>
  <si>
    <t xml:space="preserve">Критерий успешности (KPI / Проходной балл)</t>
  </si>
  <si>
    <t xml:space="preserve">Часов в неделю</t>
  </si>
  <si>
    <t xml:space="preserve">Часов всего</t>
  </si>
  <si>
    <t xml:space="preserve">Прямые затраты, у. е.</t>
  </si>
  <si>
    <t xml:space="preserve">Стоимость часа, у. е.</t>
  </si>
  <si>
    <t xml:space="preserve">Срок</t>
  </si>
  <si>
    <t xml:space="preserve">Статус</t>
  </si>
  <si>
    <t xml:space="preserve">Иванов С. П., менеджер ОП</t>
  </si>
  <si>
    <t xml:space="preserve">Сократить ошибки в КП до 0 за 30 дней</t>
  </si>
  <si>
    <t xml:space="preserve">Интерактивный тренажер + регламент DOCX</t>
  </si>
  <si>
    <t xml:space="preserve">Петров А. В., ведущий аналитик</t>
  </si>
  <si>
    <t xml:space="preserve">Тест ≥ 90% и 5 КП без возвратов</t>
  </si>
  <si>
    <t xml:space="preserve">в процессе</t>
  </si>
  <si>
    <t xml:space="preserve">Смирнова Е. В., стажер ОП</t>
  </si>
  <si>
    <t xml:space="preserve">Выводить 4 из 5 лидов на демонстрацию</t>
  </si>
  <si>
    <t xml:space="preserve">Слайдовый курс + запись звонков</t>
  </si>
  <si>
    <t xml:space="preserve">Ковалева О. И., тимлид</t>
  </si>
  <si>
    <t xml:space="preserve">Аттестация диалога ≥ 85 баллов</t>
  </si>
  <si>
    <t xml:space="preserve">не начато</t>
  </si>
  <si>
    <t xml:space="preserve">Сидоров М. А., сервисный инж.</t>
  </si>
  <si>
    <t xml:space="preserve">Снизить время монтажа узла с 4 до 2,5 ч</t>
  </si>
  <si>
    <t xml:space="preserve">Видеоразбор + очная практика</t>
  </si>
  <si>
    <t xml:space="preserve">Григорьев К. Д., главный инженер</t>
  </si>
  <si>
    <t xml:space="preserve">Норматив времени сдан на стенде</t>
  </si>
  <si>
    <t xml:space="preserve">Итого по плану</t>
  </si>
  <si>
    <t xml:space="preserve">Завершено / всего строк</t>
  </si>
  <si>
    <t xml:space="preserve">Формат: выберите из списка или впишите свой (например, «видеоразбор + очная практика»). Если «Часов в неделю» выше порога из ячейки E3, ячейка подсвечивается красным; пока порог не вписан, подсветки нет. Срок — дата в формате дд.мм.гггг. Ячейки с формулами заблокированы (Рецензирование › Снять защиту листа, без пароля).</t>
  </si>
  <si>
    <t xml:space="preserve">Бюджет обучения: совокупная стоимость (TCO)</t>
  </si>
  <si>
    <t xml:space="preserve">Условный пример — orova.vn: коммерческий отдел из 20 менеджеров по продажам проходит 40-часовой курс по новой продуктовой линейке. Суммы в условных единицах (у. е.); подставьте свою валюту и ставки. Вписывайте только ячейки без серой заливки.</t>
  </si>
  <si>
    <t xml:space="preserve">Строка листа «Бюджет»</t>
  </si>
  <si>
    <t xml:space="preserve">Как считается</t>
  </si>
  <si>
    <t xml:space="preserve">Значение</t>
  </si>
  <si>
    <t xml:space="preserve">Прямые затраты</t>
  </si>
  <si>
    <t xml:space="preserve">Материалы, внешний спикер, подписка на платформу</t>
  </si>
  <si>
    <t xml:space="preserve">Число участников</t>
  </si>
  <si>
    <t xml:space="preserve">Сколько сотрудников проходит курс</t>
  </si>
  <si>
    <t xml:space="preserve">Часы курса</t>
  </si>
  <si>
    <t xml:space="preserve">Длительность курса на одного участника</t>
  </si>
  <si>
    <t xml:space="preserve">Часы учебы</t>
  </si>
  <si>
    <t xml:space="preserve">Число участников × часы курса</t>
  </si>
  <si>
    <t xml:space="preserve">Стоимость часа</t>
  </si>
  <si>
    <t xml:space="preserve">Средняя стоимость рабочего часа должности</t>
  </si>
  <si>
    <t xml:space="preserve">Стоимость рабочего времени</t>
  </si>
  <si>
    <t xml:space="preserve">Часы учебы × стоимость часа</t>
  </si>
  <si>
    <t xml:space="preserve">Потери выработки</t>
  </si>
  <si>
    <t xml:space="preserve">Оценка руководителя отдела, если занятия совпадают с пиком нагрузки (заполняется отдельно)</t>
  </si>
  <si>
    <t xml:space="preserve">Итого (TCO)</t>
  </si>
  <si>
    <t xml:space="preserve">Прямые затраты + стоимость рабочего времени + потери выработки</t>
  </si>
  <si>
    <t xml:space="preserve">Время сотрудников может стоить больше, чем сам курс. Недельную нагрузку согласуйте с руководителем отдела заранее и ставьте занятия в часы, когда поток работы ниже.</t>
  </si>
  <si>
    <t xml:space="preserve">Оценка результатов по модели Киркпатрика</t>
  </si>
  <si>
    <t xml:space="preserve">Условный пример — orova.vn. Для каждого уровня запишите исходное значение, дату повторного замера и того, кто отвечает за отчет. Нормативы у каждой компании свои — договоритесь о них до старта.</t>
  </si>
  <si>
    <t xml:space="preserve">Уровень</t>
  </si>
  <si>
    <t xml:space="preserve">Что измеряем</t>
  </si>
  <si>
    <t xml:space="preserve">Как измеряем</t>
  </si>
  <si>
    <t xml:space="preserve">Когда</t>
  </si>
  <si>
    <t xml:space="preserve">Исходное значение</t>
  </si>
  <si>
    <t xml:space="preserve">Дата повторного замера</t>
  </si>
  <si>
    <t xml:space="preserve">Результат после замера</t>
  </si>
  <si>
    <t xml:space="preserve">Ответственный</t>
  </si>
  <si>
    <t xml:space="preserve">1. Реакция</t>
  </si>
  <si>
    <t xml:space="preserve">Понятность, практичность, удобство курса</t>
  </si>
  <si>
    <t xml:space="preserve">Анкета обратной связи по шкале 1–5</t>
  </si>
  <si>
    <t xml:space="preserve">Сразу после курса</t>
  </si>
  <si>
    <t xml:space="preserve">2. Усвоение</t>
  </si>
  <si>
    <t xml:space="preserve">Знание регламента</t>
  </si>
  <si>
    <t xml:space="preserve">Баллы промежуточных и итоговых тестов против заранее заданного проходного балла</t>
  </si>
  <si>
    <t xml:space="preserve">По ходу и в конце курса</t>
  </si>
  <si>
    <t xml:space="preserve">3. Поведение</t>
  </si>
  <si>
    <t xml:space="preserve">Соблюдение стандартов на рабочем месте</t>
  </si>
  <si>
    <t xml:space="preserve">Чек-лист наставника, «Тайный покупатель», разбор звонков</t>
  </si>
  <si>
    <t xml:space="preserve">Через несколько недель после курса</t>
  </si>
  <si>
    <t xml:space="preserve">4. Бизнес-результат</t>
  </si>
  <si>
    <t xml:space="preserve">Метрика из аудита (Шаг 1)</t>
  </si>
  <si>
    <t xml:space="preserve">Сравнение с исходным значением и, если возможно, с группой, еще не проходившей курс</t>
  </si>
  <si>
    <t xml:space="preserve">После завершения программы, в согласованную дату</t>
  </si>
  <si>
    <t xml:space="preserve">Удовлетворенность участников (уровень 1) не гарантирует изменений в работе — обязательно отслеживайте уровни 3 и 4 через производственную статистику. Колонки E–H заполняете вы.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</si>
</sst>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"/>
    <numFmt numFmtId="166" formatCode="General&quot; ч&quot;"/>
    <numFmt numFmtId="167" formatCode="#,##0&quot; у. е.&quot;"/>
    <numFmt numFmtId="168" formatCode="dd\.mm\.yyyy"/>
    <numFmt numFmtId="169" formatCode="0&quot; чел.&quot;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libri"/>
      <family val="0"/>
      <charset val="1"/>
    </font>
    <font>
      <i val="true"/>
      <sz val="10"/>
      <color rgb="FF595959"/>
      <name val="Calibri"/>
      <family val="0"/>
      <charset val="1"/>
    </font>
    <font>
      <b val="true"/>
      <sz val="11"/>
      <name val="Calibri"/>
      <family val="0"/>
      <charset val="1"/>
    </font>
    <font>
      <i val="true"/>
      <sz val="9"/>
      <color rgb="FF7F7F7F"/>
      <name val="Calibri"/>
      <family val="0"/>
      <charset val="1"/>
    </font>
    <font>
      <b val="true"/>
      <sz val="12"/>
      <name val="Calibri"/>
      <family val="0"/>
      <charset val="1"/>
    </font>
    <font>
      <b val="true"/>
      <sz val="10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EEF2F7"/>
      </patternFill>
    </fill>
    <fill>
      <patternFill patternType="solid">
        <fgColor rgb="FFEEF2F7"/>
        <bgColor rgb="FFF2F2F2"/>
      </patternFill>
    </fill>
    <fill>
      <patternFill patternType="solid">
        <fgColor rgb="FFFFF2CC"/>
        <bgColor rgb="FFFBE5E5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5" fontId="0" fillId="0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0" fillId="0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8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0" fillId="0" borderId="1" xfId="0" applyFont="false" applyBorder="true" applyAlignment="true" applyProtection="true">
      <alignment horizontal="right" vertical="center" textRotation="0" wrapText="false" indent="1" shrinkToFit="false"/>
      <protection locked="false" hidden="false"/>
    </xf>
    <xf numFmtId="169" fontId="0" fillId="0" borderId="1" xfId="0" applyFont="false" applyBorder="true" applyAlignment="true" applyProtection="true">
      <alignment horizontal="right" vertical="center" textRotation="0" wrapText="false" indent="1" shrinkToFit="false"/>
      <protection locked="false" hidden="false"/>
    </xf>
    <xf numFmtId="166" fontId="0" fillId="0" borderId="1" xfId="0" applyFont="false" applyBorder="true" applyAlignment="true" applyProtection="true">
      <alignment horizontal="right" vertical="center" textRotation="0" wrapText="false" indent="1" shrinkToFit="false"/>
      <protection locked="false" hidden="false"/>
    </xf>
    <xf numFmtId="166" fontId="6" fillId="3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7" fontId="6" fillId="3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9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8" fillId="3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0">
    <dxf>
      <fill>
        <patternFill patternType="solid">
          <fgColor rgb="FFF2F2F2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EEF2F7"/>
          <bgColor rgb="FF000000"/>
        </patternFill>
      </fill>
    </dxf>
    <dxf>
      <fill>
        <patternFill patternType="solid">
          <fgColor rgb="FFF4CCCC"/>
          <bgColor rgb="FF000000"/>
        </patternFill>
      </fill>
    </dxf>
    <dxf>
      <fill>
        <patternFill patternType="solid">
          <fgColor rgb="FFFBE5E5"/>
          <bgColor rgb="FF000000"/>
        </patternFill>
      </fill>
    </dxf>
    <dxf>
      <fill>
        <patternFill patternType="solid">
          <fgColor rgb="FF9C0006"/>
          <bgColor rgb="FF000000"/>
        </patternFill>
      </fill>
    </dxf>
    <dxf>
      <font>
        <b val="1"/>
        <color rgb="FF9C0006"/>
      </font>
      <fill>
        <patternFill>
          <bgColor rgb="FFF4CCCC"/>
        </patternFill>
      </fill>
    </dxf>
    <dxf>
      <fill>
        <patternFill>
          <bgColor rgb="FFFBE5E5"/>
        </patternFill>
      </fill>
    </dxf>
    <dxf>
      <fill>
        <patternFill patternType="solid">
          <fgColor rgb="FFD9D9D9"/>
          <bgColor rgb="FF000000"/>
        </patternFill>
      </fill>
    </dxf>
    <dxf>
      <fill>
        <patternFill patternType="solid">
          <fgColor rgb="FF111111"/>
          <bgColor rgb="FF000000"/>
        </patternFill>
      </fill>
    </dxf>
    <dxf>
      <font>
        <b val="1"/>
        <color rgb="FFFFFFFF"/>
      </font>
      <fill>
        <patternFill>
          <bgColor rgb="FF404040"/>
        </patternFill>
      </fill>
    </dxf>
    <dxf>
      <font>
        <b val="1"/>
        <color rgb="FF111111"/>
      </font>
      <fill>
        <patternFill>
          <bgColor rgb="FFD9D9D9"/>
        </patternFill>
      </fill>
    </dxf>
    <dxf>
      <font>
        <color rgb="FF000000"/>
      </font>
      <border diagonalUp="false" diagonalDown="false">
        <left/>
        <right/>
        <top style="thin">
          <color theme="1"/>
        </top>
        <bottom style="thin">
          <color theme="1"/>
        </bottom>
        <diagonal/>
      </border>
    </dxf>
    <dxf>
      <fill>
        <patternFill>
          <bgColor theme="0" tint="-0.15"/>
        </patternFill>
      </fill>
    </dxf>
    <dxf>
      <fill>
        <patternFill>
          <bgColor theme="0" tint="-0.15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 diagonalUp="false" diagonalDown="false">
        <left/>
        <right/>
        <top/>
        <bottom style="thin">
          <color theme="1"/>
        </bottom>
        <diagonal/>
      </border>
    </dxf>
    <dxf>
      <font>
        <b val="1"/>
        <color rgb="FF000000"/>
      </font>
      <border diagonalUp="false" diagonalDown="false">
        <left/>
        <right/>
        <top style="thin">
          <color theme="1"/>
        </top>
        <bottom/>
        <diagonal/>
      </border>
    </dxf>
  </dxfs>
  <tableStyles count="1">
    <tableStyle count="7" name="TableStyleLight1">
      <tableStyleElement dxfId="13" type="wholeTable"/>
      <tableStyleElement dxfId="14" type="firstColumnStripe"/>
      <tableStyleElement dxfId="15" type="firstRowStripe"/>
      <tableStyleElement dxfId="16" type="lastColumn"/>
      <tableStyleElement dxfId="17" type="firstColumn"/>
      <tableStyleElement dxfId="18" type="headerRow"/>
      <tableStyleElement dxfId="19" type="totalRow"/>
    </tableStyle>
  </table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F2CC"/>
      <rgbColor rgb="FFEEF2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CCFFCC"/>
      <rgbColor rgb="FFFBE5E5"/>
      <rgbColor rgb="FF99CCFF"/>
      <rgbColor rgb="FFFF99CC"/>
      <rgbColor rgb="FFCC99FF"/>
      <rgbColor rgb="FFF4CCCC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111111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AuditNavykov" displayName="AuditNavykov" ref="A4:G15" headerRowCount="1" totalsRowCount="0" totalsRowShown="0">
  <autoFilter ref="A4:G15"/>
  <tableColumns count="7">
    <tableColumn id="1" name="Должность"/>
    <tableColumn id="2" name="Бизнес-метрика"/>
    <tableColumn id="3" name="Недостающий навык"/>
    <tableColumn id="4" name="Как подтвержден дефицит"/>
    <tableColumn id="5" name="Не сдали тест, чел."/>
    <tableColumn id="6" name="Проходили тест, чел."/>
    <tableColumn id="7" name="Доля сотрудников, не сдавших тест"/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id="2" name="MatricaKompetenciy" displayName="MatricaKompetenciy" ref="A4:F16" headerRowCount="1" totalsRowCount="0" totalsRowShown="0">
  <autoFilter ref="A4:F16"/>
  <tableColumns count="6">
    <tableColumn id="1" name="Должность"/>
    <tableColumn id="2" name="Навык"/>
    <tableColumn id="3" name="Тип"/>
    <tableColumn id="4" name="Текущий уровень (1–4)"/>
    <tableColumn id="5" name="Целевой уровень (1–4)"/>
    <tableColumn id="6" name="Разрыв"/>
  </tableColumns>
  <tableStyleInfo name="TableStyleLight1" showFirstColumn="0" showLastColumn="0" showRowStripes="0" showColumnStripes="0"/>
</table>
</file>

<file path=xl/tables/table3.xml><?xml version="1.0" encoding="utf-8"?>
<table xmlns="http://schemas.openxmlformats.org/spreadsheetml/2006/main" id="3" name="OcenkaKirkpatrik" displayName="OcenkaKirkpatrik" ref="A4:H8" headerRowCount="1" totalsRowCount="0" totalsRowShown="0">
  <autoFilter ref="A4:H8"/>
  <tableColumns count="8">
    <tableColumn id="1" name="Уровень"/>
    <tableColumn id="2" name="Что измеряем"/>
    <tableColumn id="3" name="Как измеряем"/>
    <tableColumn id="4" name="Когда"/>
    <tableColumn id="5" name="Исходное значение"/>
    <tableColumn id="6" name="Дата повторного замера"/>
    <tableColumn id="7" name="Результат после замера"/>
    <tableColumn id="8" name="Ответственный"/>
  </tableColumns>
  <tableStyleInfo name="TableStyleLight1" showFirstColumn="0" showLastColumn="0" showRowStripes="0" showColumnStripes="0"/>
</table>
</file>

<file path=xl/tables/table4.xml><?xml version="1.0" encoding="utf-8"?>
<table xmlns="http://schemas.openxmlformats.org/spreadsheetml/2006/main" id="4" name="PlanObucheniya" displayName="PlanObucheniya" ref="A4:H16" headerRowCount="1" totalsRowCount="0" totalsRowShown="0">
  <autoFilter ref="A4:H16"/>
  <tableColumns count="8">
    <tableColumn id="1" name="ФИО сотрудника и должность"/>
    <tableColumn id="2" name="Выявленный дефицит компетенций"/>
    <tableColumn id="3" name="Цель обучения (по стандарту SMART)"/>
    <tableColumn id="4" name="Формат и учебный материал"/>
    <tableColumn id="5" name="Часы (в неделю / всего)"/>
    <tableColumn id="6" name="Бюджет (прямые + время, у. е.)"/>
    <tableColumn id="7" name="Ответственный (Наставник / Куратор)"/>
    <tableColumn id="8" name="Критерий успешности (KPI / Проходной балл)"/>
  </tableColumns>
  <tableStyleInfo name="TableStyleLight1" showFirstColumn="0" showLastColumn="0" showRowStripes="0" showColumnStripes="0"/>
</table>
</file>

<file path=xl/tables/table5.xml><?xml version="1.0" encoding="utf-8"?>
<table xmlns="http://schemas.openxmlformats.org/spreadsheetml/2006/main" id="5" name="RaschetSrokStatus" displayName="RaschetSrokStatus" ref="J4:O16" headerRowCount="1" totalsRowCount="0" totalsRowShown="0">
  <autoFilter ref="J4:O16"/>
  <tableColumns count="6">
    <tableColumn id="1" name="Часов в неделю"/>
    <tableColumn id="2" name="Часов всего"/>
    <tableColumn id="3" name="Прямые затраты, у. е."/>
    <tableColumn id="4" name="Стоимость часа, у. е."/>
    <tableColumn id="5" name="Срок"/>
    <tableColumn id="6" name="Статус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4.xml"/><Relationship Id="rId2" Type="http://schemas.openxmlformats.org/officeDocument/2006/relationships/table" Target="../tables/table5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table" Target="../tables/table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4"/>
    <col collapsed="false" customWidth="true" hidden="false" outlineLevel="0" max="3" min="2" style="0" width="30"/>
    <col collapsed="false" customWidth="true" hidden="false" outlineLevel="0" max="4" min="4" style="0" width="32"/>
    <col collapsed="false" customWidth="true" hidden="false" outlineLevel="0" max="6" min="5" style="0" width="13"/>
    <col collapsed="false" customWidth="true" hidden="false" outlineLevel="0" max="7" min="7" style="0" width="22"/>
  </cols>
  <sheetData>
    <row r="1" customFormat="false" ht="17.35" hidden="false" customHeight="false" outlineLevel="0" collapsed="false">
      <c r="A1" s="1" t="s">
        <v>0</v>
      </c>
    </row>
    <row r="2" customFormat="false" ht="33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</row>
    <row r="4" customFormat="false" ht="31.5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customFormat="false" ht="33.75" hidden="false" customHeight="true" outlineLevel="0" collapsed="false">
      <c r="A5" s="4" t="s">
        <v>9</v>
      </c>
      <c r="B5" s="4" t="s">
        <v>10</v>
      </c>
      <c r="C5" s="4" t="s">
        <v>11</v>
      </c>
      <c r="D5" s="4" t="s">
        <v>12</v>
      </c>
      <c r="E5" s="5" t="n">
        <v>6</v>
      </c>
      <c r="F5" s="5" t="n">
        <v>10</v>
      </c>
      <c r="G5" s="6" t="str">
        <f aca="false">IF(OR(E5="",F5="",N(F5)=0),"",E5&amp;" из "&amp;F5&amp;" ("&amp;TEXT(E5/F5,"0%")&amp;")")</f>
        <v>6 из 10 (60%)</v>
      </c>
    </row>
    <row r="6" customFormat="false" ht="33.75" hidden="false" customHeight="true" outlineLevel="0" collapsed="false">
      <c r="A6" s="4" t="s">
        <v>13</v>
      </c>
      <c r="B6" s="4" t="s">
        <v>14</v>
      </c>
      <c r="C6" s="4" t="s">
        <v>15</v>
      </c>
      <c r="D6" s="4" t="s">
        <v>16</v>
      </c>
      <c r="E6" s="5" t="n">
        <v>3</v>
      </c>
      <c r="F6" s="5" t="n">
        <v>4</v>
      </c>
      <c r="G6" s="6" t="str">
        <f aca="false">IF(OR(E6="",F6="",N(F6)=0),"",E6&amp;" из "&amp;F6&amp;" ("&amp;TEXT(E6/F6,"0%")&amp;")")</f>
        <v>3 из 4 (75%)</v>
      </c>
    </row>
    <row r="7" customFormat="false" ht="33.75" hidden="false" customHeight="true" outlineLevel="0" collapsed="false">
      <c r="A7" s="4" t="s">
        <v>17</v>
      </c>
      <c r="B7" s="4" t="s">
        <v>18</v>
      </c>
      <c r="C7" s="4" t="s">
        <v>19</v>
      </c>
      <c r="D7" s="4" t="s">
        <v>20</v>
      </c>
      <c r="E7" s="5" t="n">
        <v>2</v>
      </c>
      <c r="F7" s="5" t="n">
        <v>5</v>
      </c>
      <c r="G7" s="6" t="str">
        <f aca="false">IF(OR(E7="",F7="",N(F7)=0),"",E7&amp;" из "&amp;F7&amp;" ("&amp;TEXT(E7/F7,"0%")&amp;")")</f>
        <v>2 из 5 (40%)</v>
      </c>
    </row>
    <row r="8" customFormat="false" ht="19.5" hidden="false" customHeight="true" outlineLevel="0" collapsed="false">
      <c r="A8" s="4"/>
      <c r="B8" s="4"/>
      <c r="C8" s="4"/>
      <c r="D8" s="4"/>
      <c r="E8" s="5"/>
      <c r="F8" s="5"/>
      <c r="G8" s="6" t="str">
        <f aca="false">IF(OR(E8="",F8="",N(F8)=0),"",E8&amp;" из "&amp;F8&amp;" ("&amp;TEXT(E8/F8,"0%")&amp;")")</f>
        <v/>
      </c>
    </row>
    <row r="9" customFormat="false" ht="19.5" hidden="false" customHeight="true" outlineLevel="0" collapsed="false">
      <c r="A9" s="4"/>
      <c r="B9" s="4"/>
      <c r="C9" s="4"/>
      <c r="D9" s="4"/>
      <c r="E9" s="5"/>
      <c r="F9" s="5"/>
      <c r="G9" s="6" t="str">
        <f aca="false">IF(OR(E9="",F9="",N(F9)=0),"",E9&amp;" из "&amp;F9&amp;" ("&amp;TEXT(E9/F9,"0%")&amp;")")</f>
        <v/>
      </c>
    </row>
    <row r="10" customFormat="false" ht="19.5" hidden="false" customHeight="true" outlineLevel="0" collapsed="false">
      <c r="A10" s="4"/>
      <c r="B10" s="4"/>
      <c r="C10" s="4"/>
      <c r="D10" s="4"/>
      <c r="E10" s="5"/>
      <c r="F10" s="5"/>
      <c r="G10" s="6" t="str">
        <f aca="false">IF(OR(E10="",F10="",N(F10)=0),"",E10&amp;" из "&amp;F10&amp;" ("&amp;TEXT(E10/F10,"0%")&amp;")")</f>
        <v/>
      </c>
    </row>
    <row r="11" customFormat="false" ht="19.5" hidden="false" customHeight="true" outlineLevel="0" collapsed="false">
      <c r="A11" s="4"/>
      <c r="B11" s="4"/>
      <c r="C11" s="4"/>
      <c r="D11" s="4"/>
      <c r="E11" s="5"/>
      <c r="F11" s="5"/>
      <c r="G11" s="6" t="str">
        <f aca="false">IF(OR(E11="",F11="",N(F11)=0),"",E11&amp;" из "&amp;F11&amp;" ("&amp;TEXT(E11/F11,"0%")&amp;")")</f>
        <v/>
      </c>
    </row>
    <row r="12" customFormat="false" ht="19.5" hidden="false" customHeight="true" outlineLevel="0" collapsed="false">
      <c r="A12" s="4"/>
      <c r="B12" s="4"/>
      <c r="C12" s="4"/>
      <c r="D12" s="4"/>
      <c r="E12" s="5"/>
      <c r="F12" s="5"/>
      <c r="G12" s="6" t="str">
        <f aca="false">IF(OR(E12="",F12="",N(F12)=0),"",E12&amp;" из "&amp;F12&amp;" ("&amp;TEXT(E12/F12,"0%")&amp;")")</f>
        <v/>
      </c>
    </row>
    <row r="13" customFormat="false" ht="19.5" hidden="false" customHeight="true" outlineLevel="0" collapsed="false">
      <c r="A13" s="4"/>
      <c r="B13" s="4"/>
      <c r="C13" s="4"/>
      <c r="D13" s="4"/>
      <c r="E13" s="5"/>
      <c r="F13" s="5"/>
      <c r="G13" s="6" t="str">
        <f aca="false">IF(OR(E13="",F13="",N(F13)=0),"",E13&amp;" из "&amp;F13&amp;" ("&amp;TEXT(E13/F13,"0%")&amp;")")</f>
        <v/>
      </c>
    </row>
    <row r="14" customFormat="false" ht="19.5" hidden="false" customHeight="true" outlineLevel="0" collapsed="false">
      <c r="A14" s="4"/>
      <c r="B14" s="4"/>
      <c r="C14" s="4"/>
      <c r="D14" s="4"/>
      <c r="E14" s="5"/>
      <c r="F14" s="5"/>
      <c r="G14" s="6" t="str">
        <f aca="false">IF(OR(E14="",F14="",N(F14)=0),"",E14&amp;" из "&amp;F14&amp;" ("&amp;TEXT(E14/F14,"0%")&amp;")")</f>
        <v/>
      </c>
    </row>
    <row r="15" customFormat="false" ht="19.5" hidden="false" customHeight="true" outlineLevel="0" collapsed="false">
      <c r="A15" s="4"/>
      <c r="B15" s="4"/>
      <c r="C15" s="4"/>
      <c r="D15" s="4"/>
      <c r="E15" s="5"/>
      <c r="F15" s="5"/>
      <c r="G15" s="6" t="str">
        <f aca="false">IF(OR(E15="",F15="",N(F15)=0),"",E15&amp;" из "&amp;F15&amp;" ("&amp;TEXT(E15/F15,"0%")&amp;")")</f>
        <v/>
      </c>
    </row>
    <row r="17" customFormat="false" ht="30" hidden="false" customHeight="true" outlineLevel="0" collapsed="false">
      <c r="A17" s="2" t="s">
        <v>21</v>
      </c>
      <c r="B17" s="2"/>
      <c r="C17" s="2"/>
      <c r="D17" s="2"/>
      <c r="E17" s="2"/>
      <c r="F17" s="2"/>
      <c r="G17" s="2"/>
    </row>
    <row r="18" customFormat="false" ht="15" hidden="false" customHeight="false" outlineLevel="0" collapsed="false">
      <c r="A18" s="7" t="s">
        <v>22</v>
      </c>
    </row>
  </sheetData>
  <sheetProtection sheet="true"/>
  <mergeCells count="2">
    <mergeCell ref="A2:G2"/>
    <mergeCell ref="A17:G17"/>
  </mergeCells>
  <dataValidations count="1">
    <dataValidation allowBlank="true" errorStyle="stop" operator="greaterThanOrEqual" showDropDown="false" showErrorMessage="false" showInputMessage="false" sqref="E5:F15" type="whole">
      <formula1>0</formula1>
      <formula2>0</formula2>
    </dataValidation>
  </dataValidations>
  <printOptions headings="true" gridLines="true" gridLinesSet="true" horizontalCentered="false" verticalCentered="false"/>
  <pageMargins left="0.3" right="0.3" top="0.4" bottom="0.4" header="0.5" footer="0.5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&amp;RУсловный пример — orova.vn</oddHeader>
    <oddFooter>&amp;CУсловный пример — orova.vn</oddFooter>
  </headerFooter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30"/>
    <col collapsed="false" customWidth="true" hidden="false" outlineLevel="0" max="3" min="3" style="0" width="14"/>
    <col collapsed="false" customWidth="true" hidden="false" outlineLevel="0" max="5" min="4" style="0" width="16"/>
    <col collapsed="false" customWidth="true" hidden="false" outlineLevel="0" max="6" min="6" style="0" width="12"/>
  </cols>
  <sheetData>
    <row r="1" customFormat="false" ht="17.35" hidden="false" customHeight="false" outlineLevel="0" collapsed="false">
      <c r="A1" s="1" t="s">
        <v>23</v>
      </c>
    </row>
    <row r="2" customFormat="false" ht="48" hidden="false" customHeight="true" outlineLevel="0" collapsed="false">
      <c r="A2" s="2" t="s">
        <v>24</v>
      </c>
      <c r="B2" s="2"/>
      <c r="C2" s="2"/>
      <c r="D2" s="2"/>
      <c r="E2" s="2"/>
      <c r="F2" s="2"/>
    </row>
    <row r="4" customFormat="false" ht="31.5" hidden="false" customHeight="true" outlineLevel="0" collapsed="false">
      <c r="A4" s="3" t="s">
        <v>2</v>
      </c>
      <c r="B4" s="3" t="s">
        <v>25</v>
      </c>
      <c r="C4" s="3" t="s">
        <v>26</v>
      </c>
      <c r="D4" s="3" t="s">
        <v>27</v>
      </c>
      <c r="E4" s="3" t="s">
        <v>28</v>
      </c>
      <c r="F4" s="3" t="s">
        <v>29</v>
      </c>
    </row>
    <row r="5" customFormat="false" ht="21.75" hidden="false" customHeight="true" outlineLevel="0" collapsed="false">
      <c r="A5" s="4" t="s">
        <v>9</v>
      </c>
      <c r="B5" s="4" t="s">
        <v>30</v>
      </c>
      <c r="C5" s="8" t="s">
        <v>31</v>
      </c>
      <c r="D5" s="9" t="n">
        <v>2</v>
      </c>
      <c r="E5" s="9" t="n">
        <v>4</v>
      </c>
      <c r="F5" s="10" t="n">
        <f aca="false">IF(OR(D5="",E5=""),"",MAX(0,E5-D5))</f>
        <v>2</v>
      </c>
    </row>
    <row r="6" customFormat="false" ht="21.75" hidden="false" customHeight="true" outlineLevel="0" collapsed="false">
      <c r="A6" s="4" t="s">
        <v>9</v>
      </c>
      <c r="B6" s="4" t="s">
        <v>32</v>
      </c>
      <c r="C6" s="8" t="s">
        <v>33</v>
      </c>
      <c r="D6" s="9" t="n">
        <v>3</v>
      </c>
      <c r="E6" s="9" t="n">
        <v>4</v>
      </c>
      <c r="F6" s="10" t="n">
        <f aca="false">IF(OR(D6="",E6=""),"",MAX(0,E6-D6))</f>
        <v>1</v>
      </c>
    </row>
    <row r="7" customFormat="false" ht="21.75" hidden="false" customHeight="true" outlineLevel="0" collapsed="false">
      <c r="A7" s="4" t="s">
        <v>13</v>
      </c>
      <c r="B7" s="4" t="s">
        <v>34</v>
      </c>
      <c r="C7" s="8" t="s">
        <v>31</v>
      </c>
      <c r="D7" s="9" t="n">
        <v>1</v>
      </c>
      <c r="E7" s="9" t="n">
        <v>3</v>
      </c>
      <c r="F7" s="10" t="n">
        <f aca="false">IF(OR(D7="",E7=""),"",MAX(0,E7-D7))</f>
        <v>2</v>
      </c>
    </row>
    <row r="8" customFormat="false" ht="21.75" hidden="false" customHeight="true" outlineLevel="0" collapsed="false">
      <c r="A8" s="4" t="s">
        <v>17</v>
      </c>
      <c r="B8" s="4" t="s">
        <v>35</v>
      </c>
      <c r="C8" s="8" t="s">
        <v>31</v>
      </c>
      <c r="D8" s="9" t="n">
        <v>2</v>
      </c>
      <c r="E8" s="9" t="n">
        <v>3</v>
      </c>
      <c r="F8" s="10" t="n">
        <f aca="false">IF(OR(D8="",E8=""),"",MAX(0,E8-D8))</f>
        <v>1</v>
      </c>
    </row>
    <row r="9" customFormat="false" ht="21.75" hidden="false" customHeight="true" outlineLevel="0" collapsed="false">
      <c r="A9" s="4"/>
      <c r="B9" s="4"/>
      <c r="C9" s="8"/>
      <c r="D9" s="9"/>
      <c r="E9" s="9"/>
      <c r="F9" s="10" t="str">
        <f aca="false">IF(OR(D9="",E9=""),"",MAX(0,E9-D9))</f>
        <v/>
      </c>
    </row>
    <row r="10" customFormat="false" ht="21.75" hidden="false" customHeight="true" outlineLevel="0" collapsed="false">
      <c r="A10" s="4"/>
      <c r="B10" s="4"/>
      <c r="C10" s="8"/>
      <c r="D10" s="9"/>
      <c r="E10" s="9"/>
      <c r="F10" s="10" t="str">
        <f aca="false">IF(OR(D10="",E10=""),"",MAX(0,E10-D10))</f>
        <v/>
      </c>
    </row>
    <row r="11" customFormat="false" ht="21.75" hidden="false" customHeight="true" outlineLevel="0" collapsed="false">
      <c r="A11" s="4"/>
      <c r="B11" s="4"/>
      <c r="C11" s="8"/>
      <c r="D11" s="9"/>
      <c r="E11" s="9"/>
      <c r="F11" s="10" t="str">
        <f aca="false">IF(OR(D11="",E11=""),"",MAX(0,E11-D11))</f>
        <v/>
      </c>
    </row>
    <row r="12" customFormat="false" ht="21.75" hidden="false" customHeight="true" outlineLevel="0" collapsed="false">
      <c r="A12" s="4"/>
      <c r="B12" s="4"/>
      <c r="C12" s="8"/>
      <c r="D12" s="9"/>
      <c r="E12" s="9"/>
      <c r="F12" s="10" t="str">
        <f aca="false">IF(OR(D12="",E12=""),"",MAX(0,E12-D12))</f>
        <v/>
      </c>
    </row>
    <row r="13" customFormat="false" ht="21.75" hidden="false" customHeight="true" outlineLevel="0" collapsed="false">
      <c r="A13" s="4"/>
      <c r="B13" s="4"/>
      <c r="C13" s="8"/>
      <c r="D13" s="9"/>
      <c r="E13" s="9"/>
      <c r="F13" s="10" t="str">
        <f aca="false">IF(OR(D13="",E13=""),"",MAX(0,E13-D13))</f>
        <v/>
      </c>
    </row>
    <row r="14" customFormat="false" ht="21.75" hidden="false" customHeight="true" outlineLevel="0" collapsed="false">
      <c r="A14" s="4"/>
      <c r="B14" s="4"/>
      <c r="C14" s="8"/>
      <c r="D14" s="9"/>
      <c r="E14" s="9"/>
      <c r="F14" s="10" t="str">
        <f aca="false">IF(OR(D14="",E14=""),"",MAX(0,E14-D14))</f>
        <v/>
      </c>
    </row>
    <row r="15" customFormat="false" ht="21.75" hidden="false" customHeight="true" outlineLevel="0" collapsed="false">
      <c r="A15" s="4"/>
      <c r="B15" s="4"/>
      <c r="C15" s="8"/>
      <c r="D15" s="9"/>
      <c r="E15" s="9"/>
      <c r="F15" s="10" t="str">
        <f aca="false">IF(OR(D15="",E15=""),"",MAX(0,E15-D15))</f>
        <v/>
      </c>
    </row>
    <row r="16" customFormat="false" ht="21.75" hidden="false" customHeight="true" outlineLevel="0" collapsed="false">
      <c r="A16" s="4"/>
      <c r="B16" s="4"/>
      <c r="C16" s="8"/>
      <c r="D16" s="9"/>
      <c r="E16" s="9"/>
      <c r="F16" s="10" t="str">
        <f aca="false">IF(OR(D16="",E16=""),"",MAX(0,E16-D16))</f>
        <v/>
      </c>
    </row>
    <row r="18" customFormat="false" ht="21.75" hidden="false" customHeight="true" outlineLevel="0" collapsed="false">
      <c r="A18" s="11" t="s">
        <v>36</v>
      </c>
      <c r="B18" s="11"/>
      <c r="C18" s="11"/>
      <c r="D18" s="11"/>
      <c r="E18" s="11"/>
      <c r="F18" s="10" t="n">
        <f aca="false">COUNTIF(F5:F16,"&gt;0")</f>
        <v>4</v>
      </c>
    </row>
    <row r="19" customFormat="false" ht="21.75" hidden="false" customHeight="true" outlineLevel="0" collapsed="false">
      <c r="A19" s="11" t="s">
        <v>37</v>
      </c>
      <c r="B19" s="11"/>
      <c r="C19" s="11"/>
      <c r="D19" s="11"/>
      <c r="E19" s="11"/>
      <c r="F19" s="10" t="n">
        <f aca="false">COUNTIF(F5:F16,"&gt;=2")</f>
        <v>2</v>
      </c>
    </row>
    <row r="21" customFormat="false" ht="30" hidden="false" customHeight="true" outlineLevel="0" collapsed="false">
      <c r="A21" s="2" t="s">
        <v>38</v>
      </c>
      <c r="B21" s="2"/>
      <c r="C21" s="2"/>
      <c r="D21" s="2"/>
      <c r="E21" s="2"/>
      <c r="F21" s="2"/>
    </row>
    <row r="22" customFormat="false" ht="15" hidden="false" customHeight="false" outlineLevel="0" collapsed="false">
      <c r="A22" s="7" t="s">
        <v>22</v>
      </c>
    </row>
  </sheetData>
  <sheetProtection sheet="true"/>
  <mergeCells count="4">
    <mergeCell ref="A2:F2"/>
    <mergeCell ref="A18:E18"/>
    <mergeCell ref="A19:E19"/>
    <mergeCell ref="A21:F21"/>
  </mergeCells>
  <conditionalFormatting sqref="A5:F16">
    <cfRule type="expression" priority="2" aboveAverage="0" equalAverage="0" bottom="0" percent="0" rank="0" text="" dxfId="7">
      <formula>AND(ISNUMBER($F5),$F5&gt;=2)</formula>
    </cfRule>
    <cfRule type="expression" priority="3" aboveAverage="0" equalAverage="0" bottom="0" percent="0" rank="0" text="" dxfId="8">
      <formula>AND(ISNUMBER($F5),$F5=1)</formula>
    </cfRule>
  </conditionalFormatting>
  <dataValidations count="2">
    <dataValidation allowBlank="true" errorStyle="stop" operator="between" showDropDown="false" showErrorMessage="true" showInputMessage="false" sqref="C5:C16" type="list">
      <formula1>"Hard Skills,Soft Skills"</formula1>
      <formula2>0</formula2>
    </dataValidation>
    <dataValidation allowBlank="true" error="Впишите целое число от 1 до 4." errorStyle="stop" errorTitle="Уровень" operator="between" showDropDown="false" showErrorMessage="true" showInputMessage="false" sqref="D5:E16" type="whole">
      <formula1>1</formula1>
      <formula2>4</formula2>
    </dataValidation>
  </dataValidations>
  <printOptions headings="true" gridLines="true" gridLinesSet="true" horizontalCentered="false" verticalCentered="false"/>
  <pageMargins left="0.3" right="0.3" top="0.4" bottom="0.4" header="0.5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&amp;RУсловный пример — orova.vn</oddHeader>
    <oddFooter>&amp;CУсловный пример — orova.vn</oddFooter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6"/>
    <col collapsed="false" customWidth="true" hidden="false" outlineLevel="0" max="3" min="3" style="0" width="28"/>
    <col collapsed="false" customWidth="true" hidden="false" outlineLevel="0" max="4" min="4" style="0" width="26"/>
    <col collapsed="false" customWidth="true" hidden="false" outlineLevel="0" max="5" min="5" style="0" width="14"/>
    <col collapsed="false" customWidth="true" hidden="false" outlineLevel="0" max="6" min="6" style="0" width="16"/>
    <col collapsed="false" customWidth="true" hidden="false" outlineLevel="0" max="7" min="7" style="0" width="24"/>
    <col collapsed="false" customWidth="true" hidden="false" outlineLevel="0" max="8" min="8" style="0" width="26"/>
    <col collapsed="false" customWidth="true" hidden="false" outlineLevel="0" max="9" min="9" style="0" width="3"/>
    <col collapsed="false" customWidth="true" hidden="false" outlineLevel="0" max="11" min="10" style="0" width="11"/>
    <col collapsed="false" customWidth="true" hidden="false" outlineLevel="0" max="13" min="12" style="0" width="13"/>
    <col collapsed="false" customWidth="true" hidden="false" outlineLevel="0" max="14" min="14" style="0" width="12"/>
    <col collapsed="false" customWidth="true" hidden="false" outlineLevel="0" max="15" min="15" style="0" width="13"/>
  </cols>
  <sheetData>
    <row r="1" customFormat="false" ht="17.35" hidden="false" customHeight="false" outlineLevel="0" collapsed="false">
      <c r="A1" s="1" t="s">
        <v>39</v>
      </c>
    </row>
    <row r="2" customFormat="false" ht="33.75" hidden="false" customHeight="true" outlineLevel="0" collapsed="false">
      <c r="A2" s="2" t="s">
        <v>40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customFormat="false" ht="24" hidden="false" customHeight="true" outlineLevel="0" collapsed="false">
      <c r="A3" s="12" t="s">
        <v>41</v>
      </c>
      <c r="B3" s="12"/>
      <c r="C3" s="12"/>
      <c r="D3" s="12"/>
      <c r="E3" s="13"/>
    </row>
    <row r="4" customFormat="false" ht="45.75" hidden="false" customHeight="true" outlineLevel="0" collapsed="false">
      <c r="A4" s="3" t="s">
        <v>42</v>
      </c>
      <c r="B4" s="3" t="s">
        <v>43</v>
      </c>
      <c r="C4" s="3" t="s">
        <v>44</v>
      </c>
      <c r="D4" s="3" t="s">
        <v>45</v>
      </c>
      <c r="E4" s="3" t="s">
        <v>46</v>
      </c>
      <c r="F4" s="3" t="s">
        <v>47</v>
      </c>
      <c r="G4" s="3" t="s">
        <v>48</v>
      </c>
      <c r="H4" s="3" t="s">
        <v>49</v>
      </c>
      <c r="J4" s="3" t="s">
        <v>50</v>
      </c>
      <c r="K4" s="3" t="s">
        <v>51</v>
      </c>
      <c r="L4" s="3" t="s">
        <v>52</v>
      </c>
      <c r="M4" s="3" t="s">
        <v>53</v>
      </c>
      <c r="N4" s="3" t="s">
        <v>54</v>
      </c>
      <c r="O4" s="3" t="s">
        <v>55</v>
      </c>
    </row>
    <row r="5" customFormat="false" ht="48" hidden="false" customHeight="true" outlineLevel="0" collapsed="false">
      <c r="A5" s="4" t="s">
        <v>56</v>
      </c>
      <c r="B5" s="4" t="s">
        <v>11</v>
      </c>
      <c r="C5" s="4" t="s">
        <v>57</v>
      </c>
      <c r="D5" s="4" t="s">
        <v>58</v>
      </c>
      <c r="E5" s="6" t="str">
        <f aca="false">IF(OR(J5="",K5=""),"",J5&amp;" ч / "&amp;K5&amp;" ч")</f>
        <v>2 ч / 10 ч</v>
      </c>
      <c r="F5" s="14" t="n">
        <f aca="false">IF(COUNT(K5:M5)&lt;3,"",L5+(K5*M5))</f>
        <v>500</v>
      </c>
      <c r="G5" s="4" t="s">
        <v>59</v>
      </c>
      <c r="H5" s="4" t="s">
        <v>60</v>
      </c>
      <c r="J5" s="15" t="n">
        <v>2</v>
      </c>
      <c r="K5" s="15" t="n">
        <v>10</v>
      </c>
      <c r="L5" s="16" t="n">
        <v>300</v>
      </c>
      <c r="M5" s="16" t="n">
        <v>20</v>
      </c>
      <c r="N5" s="17"/>
      <c r="O5" s="8" t="s">
        <v>61</v>
      </c>
    </row>
    <row r="6" customFormat="false" ht="48" hidden="false" customHeight="true" outlineLevel="0" collapsed="false">
      <c r="A6" s="4" t="s">
        <v>62</v>
      </c>
      <c r="B6" s="4" t="s">
        <v>15</v>
      </c>
      <c r="C6" s="4" t="s">
        <v>63</v>
      </c>
      <c r="D6" s="4" t="s">
        <v>64</v>
      </c>
      <c r="E6" s="6" t="str">
        <f aca="false">IF(OR(J6="",K6=""),"",J6&amp;" ч / "&amp;K6&amp;" ч")</f>
        <v>3 ч / 18 ч</v>
      </c>
      <c r="F6" s="14" t="n">
        <f aca="false">IF(COUNT(K6:M6)&lt;3,"",L6+(K6*M6))</f>
        <v>370</v>
      </c>
      <c r="G6" s="4" t="s">
        <v>65</v>
      </c>
      <c r="H6" s="4" t="s">
        <v>66</v>
      </c>
      <c r="J6" s="15" t="n">
        <v>3</v>
      </c>
      <c r="K6" s="15" t="n">
        <v>18</v>
      </c>
      <c r="L6" s="16" t="n">
        <v>100</v>
      </c>
      <c r="M6" s="16" t="n">
        <v>15</v>
      </c>
      <c r="N6" s="17"/>
      <c r="O6" s="8" t="s">
        <v>67</v>
      </c>
    </row>
    <row r="7" customFormat="false" ht="48" hidden="false" customHeight="true" outlineLevel="0" collapsed="false">
      <c r="A7" s="4" t="s">
        <v>68</v>
      </c>
      <c r="B7" s="4" t="s">
        <v>19</v>
      </c>
      <c r="C7" s="4" t="s">
        <v>69</v>
      </c>
      <c r="D7" s="4" t="s">
        <v>70</v>
      </c>
      <c r="E7" s="6" t="str">
        <f aca="false">IF(OR(J7="",K7=""),"",J7&amp;" ч / "&amp;K7&amp;" ч")</f>
        <v>2,5 ч / 15 ч</v>
      </c>
      <c r="F7" s="14" t="n">
        <f aca="false">IF(COUNT(K7:M7)&lt;3,"",L7+(K7*M7))</f>
        <v>975</v>
      </c>
      <c r="G7" s="4" t="s">
        <v>71</v>
      </c>
      <c r="H7" s="4" t="s">
        <v>72</v>
      </c>
      <c r="J7" s="15" t="n">
        <v>2.5</v>
      </c>
      <c r="K7" s="15" t="n">
        <v>15</v>
      </c>
      <c r="L7" s="16" t="n">
        <v>600</v>
      </c>
      <c r="M7" s="16" t="n">
        <v>25</v>
      </c>
      <c r="N7" s="17"/>
      <c r="O7" s="8" t="s">
        <v>67</v>
      </c>
    </row>
    <row r="8" customFormat="false" ht="19.5" hidden="false" customHeight="true" outlineLevel="0" collapsed="false">
      <c r="A8" s="4"/>
      <c r="B8" s="4"/>
      <c r="C8" s="4"/>
      <c r="D8" s="4"/>
      <c r="E8" s="6" t="str">
        <f aca="false">IF(OR(J8="",K8=""),"",J8&amp;" ч / "&amp;K8&amp;" ч")</f>
        <v/>
      </c>
      <c r="F8" s="14" t="str">
        <f aca="false">IF(COUNT(K8:M8)&lt;3,"",L8+(K8*M8))</f>
        <v/>
      </c>
      <c r="G8" s="4"/>
      <c r="H8" s="4"/>
      <c r="J8" s="15"/>
      <c r="K8" s="15"/>
      <c r="L8" s="16"/>
      <c r="M8" s="16"/>
      <c r="N8" s="17"/>
      <c r="O8" s="8"/>
    </row>
    <row r="9" customFormat="false" ht="19.5" hidden="false" customHeight="true" outlineLevel="0" collapsed="false">
      <c r="A9" s="4"/>
      <c r="B9" s="4"/>
      <c r="C9" s="4"/>
      <c r="D9" s="4"/>
      <c r="E9" s="6" t="str">
        <f aca="false">IF(OR(J9="",K9=""),"",J9&amp;" ч / "&amp;K9&amp;" ч")</f>
        <v/>
      </c>
      <c r="F9" s="14" t="str">
        <f aca="false">IF(COUNT(K9:M9)&lt;3,"",L9+(K9*M9))</f>
        <v/>
      </c>
      <c r="G9" s="4"/>
      <c r="H9" s="4"/>
      <c r="J9" s="15"/>
      <c r="K9" s="15"/>
      <c r="L9" s="16"/>
      <c r="M9" s="16"/>
      <c r="N9" s="17"/>
      <c r="O9" s="8"/>
    </row>
    <row r="10" customFormat="false" ht="19.5" hidden="false" customHeight="true" outlineLevel="0" collapsed="false">
      <c r="A10" s="4"/>
      <c r="B10" s="4"/>
      <c r="C10" s="4"/>
      <c r="D10" s="4"/>
      <c r="E10" s="6" t="str">
        <f aca="false">IF(OR(J10="",K10=""),"",J10&amp;" ч / "&amp;K10&amp;" ч")</f>
        <v/>
      </c>
      <c r="F10" s="14" t="str">
        <f aca="false">IF(COUNT(K10:M10)&lt;3,"",L10+(K10*M10))</f>
        <v/>
      </c>
      <c r="G10" s="4"/>
      <c r="H10" s="4"/>
      <c r="J10" s="15"/>
      <c r="K10" s="15"/>
      <c r="L10" s="16"/>
      <c r="M10" s="16"/>
      <c r="N10" s="17"/>
      <c r="O10" s="8"/>
    </row>
    <row r="11" customFormat="false" ht="19.5" hidden="false" customHeight="true" outlineLevel="0" collapsed="false">
      <c r="A11" s="4"/>
      <c r="B11" s="4"/>
      <c r="C11" s="4"/>
      <c r="D11" s="4"/>
      <c r="E11" s="6" t="str">
        <f aca="false">IF(OR(J11="",K11=""),"",J11&amp;" ч / "&amp;K11&amp;" ч")</f>
        <v/>
      </c>
      <c r="F11" s="14" t="str">
        <f aca="false">IF(COUNT(K11:M11)&lt;3,"",L11+(K11*M11))</f>
        <v/>
      </c>
      <c r="G11" s="4"/>
      <c r="H11" s="4"/>
      <c r="J11" s="15"/>
      <c r="K11" s="15"/>
      <c r="L11" s="16"/>
      <c r="M11" s="16"/>
      <c r="N11" s="17"/>
      <c r="O11" s="8"/>
    </row>
    <row r="12" customFormat="false" ht="19.5" hidden="false" customHeight="true" outlineLevel="0" collapsed="false">
      <c r="A12" s="4"/>
      <c r="B12" s="4"/>
      <c r="C12" s="4"/>
      <c r="D12" s="4"/>
      <c r="E12" s="6" t="str">
        <f aca="false">IF(OR(J12="",K12=""),"",J12&amp;" ч / "&amp;K12&amp;" ч")</f>
        <v/>
      </c>
      <c r="F12" s="14" t="str">
        <f aca="false">IF(COUNT(K12:M12)&lt;3,"",L12+(K12*M12))</f>
        <v/>
      </c>
      <c r="G12" s="4"/>
      <c r="H12" s="4"/>
      <c r="J12" s="15"/>
      <c r="K12" s="15"/>
      <c r="L12" s="16"/>
      <c r="M12" s="16"/>
      <c r="N12" s="17"/>
      <c r="O12" s="8"/>
    </row>
    <row r="13" customFormat="false" ht="19.5" hidden="false" customHeight="true" outlineLevel="0" collapsed="false">
      <c r="A13" s="4"/>
      <c r="B13" s="4"/>
      <c r="C13" s="4"/>
      <c r="D13" s="4"/>
      <c r="E13" s="6" t="str">
        <f aca="false">IF(OR(J13="",K13=""),"",J13&amp;" ч / "&amp;K13&amp;" ч")</f>
        <v/>
      </c>
      <c r="F13" s="14" t="str">
        <f aca="false">IF(COUNT(K13:M13)&lt;3,"",L13+(K13*M13))</f>
        <v/>
      </c>
      <c r="G13" s="4"/>
      <c r="H13" s="4"/>
      <c r="J13" s="15"/>
      <c r="K13" s="15"/>
      <c r="L13" s="16"/>
      <c r="M13" s="16"/>
      <c r="N13" s="17"/>
      <c r="O13" s="8"/>
    </row>
    <row r="14" customFormat="false" ht="19.5" hidden="false" customHeight="true" outlineLevel="0" collapsed="false">
      <c r="A14" s="4"/>
      <c r="B14" s="4"/>
      <c r="C14" s="4"/>
      <c r="D14" s="4"/>
      <c r="E14" s="6" t="str">
        <f aca="false">IF(OR(J14="",K14=""),"",J14&amp;" ч / "&amp;K14&amp;" ч")</f>
        <v/>
      </c>
      <c r="F14" s="14" t="str">
        <f aca="false">IF(COUNT(K14:M14)&lt;3,"",L14+(K14*M14))</f>
        <v/>
      </c>
      <c r="G14" s="4"/>
      <c r="H14" s="4"/>
      <c r="J14" s="15"/>
      <c r="K14" s="15"/>
      <c r="L14" s="16"/>
      <c r="M14" s="16"/>
      <c r="N14" s="17"/>
      <c r="O14" s="8"/>
    </row>
    <row r="15" customFormat="false" ht="19.5" hidden="false" customHeight="true" outlineLevel="0" collapsed="false">
      <c r="A15" s="4"/>
      <c r="B15" s="4"/>
      <c r="C15" s="4"/>
      <c r="D15" s="4"/>
      <c r="E15" s="6" t="str">
        <f aca="false">IF(OR(J15="",K15=""),"",J15&amp;" ч / "&amp;K15&amp;" ч")</f>
        <v/>
      </c>
      <c r="F15" s="14" t="str">
        <f aca="false">IF(COUNT(K15:M15)&lt;3,"",L15+(K15*M15))</f>
        <v/>
      </c>
      <c r="G15" s="4"/>
      <c r="H15" s="4"/>
      <c r="J15" s="15"/>
      <c r="K15" s="15"/>
      <c r="L15" s="16"/>
      <c r="M15" s="16"/>
      <c r="N15" s="17"/>
      <c r="O15" s="8"/>
    </row>
    <row r="16" customFormat="false" ht="19.5" hidden="false" customHeight="true" outlineLevel="0" collapsed="false">
      <c r="A16" s="4"/>
      <c r="B16" s="4"/>
      <c r="C16" s="4"/>
      <c r="D16" s="4"/>
      <c r="E16" s="6" t="str">
        <f aca="false">IF(OR(J16="",K16=""),"",J16&amp;" ч / "&amp;K16&amp;" ч")</f>
        <v/>
      </c>
      <c r="F16" s="14" t="str">
        <f aca="false">IF(COUNT(K16:M16)&lt;3,"",L16+(K16*M16))</f>
        <v/>
      </c>
      <c r="G16" s="4"/>
      <c r="H16" s="4"/>
      <c r="J16" s="15"/>
      <c r="K16" s="15"/>
      <c r="L16" s="16"/>
      <c r="M16" s="16"/>
      <c r="N16" s="17"/>
      <c r="O16" s="8"/>
    </row>
    <row r="17" customFormat="false" ht="24" hidden="false" customHeight="true" outlineLevel="0" collapsed="false">
      <c r="A17" s="18" t="s">
        <v>73</v>
      </c>
      <c r="B17" s="18"/>
      <c r="C17" s="18"/>
      <c r="D17" s="18"/>
      <c r="E17" s="19" t="str">
        <f aca="false">SUM(K5:K16)&amp;" ч"</f>
        <v>43 ч</v>
      </c>
      <c r="F17" s="20" t="n">
        <f aca="false">SUM(F5:F16)</f>
        <v>1845</v>
      </c>
      <c r="G17" s="21"/>
      <c r="H17" s="21"/>
      <c r="J17" s="18" t="s">
        <v>74</v>
      </c>
      <c r="K17" s="18"/>
      <c r="L17" s="18"/>
      <c r="M17" s="18"/>
      <c r="N17" s="18"/>
      <c r="O17" s="19" t="str">
        <f aca="false">COUNTIF(O5:O16,"завершено")&amp;" / "&amp;COUNTA(A5:A16)</f>
        <v>0 / 3</v>
      </c>
    </row>
    <row r="19" customFormat="false" ht="33.75" hidden="false" customHeight="true" outlineLevel="0" collapsed="false">
      <c r="A19" s="2" t="s">
        <v>75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customFormat="false" ht="15" hidden="false" customHeight="false" outlineLevel="0" collapsed="false">
      <c r="A20" s="7" t="s">
        <v>22</v>
      </c>
    </row>
  </sheetData>
  <sheetProtection sheet="true"/>
  <mergeCells count="5">
    <mergeCell ref="A2:O2"/>
    <mergeCell ref="A3:D3"/>
    <mergeCell ref="A17:D17"/>
    <mergeCell ref="J17:N17"/>
    <mergeCell ref="A19:O19"/>
  </mergeCells>
  <conditionalFormatting sqref="J5:J16">
    <cfRule type="expression" priority="2" aboveAverage="0" equalAverage="0" bottom="0" percent="0" rank="0" text="" dxfId="7">
      <formula>AND(ISNUMBER($E$3),ISNUMBER($J5),$J5&gt;$E$3)</formula>
    </cfRule>
  </conditionalFormatting>
  <conditionalFormatting sqref="E5:E16">
    <cfRule type="expression" priority="3" aboveAverage="0" equalAverage="0" bottom="0" percent="0" rank="0" text="" dxfId="7">
      <formula>AND(ISNUMBER($E$3),ISNUMBER($J5),$J5&gt;$E$3)</formula>
    </cfRule>
  </conditionalFormatting>
  <conditionalFormatting sqref="O5:O16">
    <cfRule type="expression" priority="4" aboveAverage="0" equalAverage="0" bottom="0" percent="0" rank="0" text="" dxfId="11">
      <formula>O5="завершено"</formula>
    </cfRule>
    <cfRule type="expression" priority="5" aboveAverage="0" equalAverage="0" bottom="0" percent="0" rank="0" text="" dxfId="12">
      <formula>O5="в процессе"</formula>
    </cfRule>
  </conditionalFormatting>
  <dataValidations count="5">
    <dataValidation allowBlank="true" errorStyle="stop" operator="greaterThan" showDropDown="false" showErrorMessage="false" showInputMessage="false" sqref="E3" type="decimal">
      <formula1>0</formula1>
      <formula2>0</formula2>
    </dataValidation>
    <dataValidation allowBlank="true" errorStyle="stop" operator="between" showDropDown="false" showErrorMessage="false" showInputMessage="false" sqref="D5:D16" type="list">
      <formula1>"Слайдовый конспект,Видеоурок с озвучкой,Аудиоподкаст,Проверочные карточки,Интерактивный тренажер,Проверочный тест,Запись звонков,Очная практика,Наставничество"</formula1>
      <formula2>0</formula2>
    </dataValidation>
    <dataValidation allowBlank="true" errorStyle="stop" operator="between" showDropDown="false" showErrorMessage="true" showInputMessage="false" sqref="O5:O16" type="list">
      <formula1>"не начато,в процессе,завершено"</formula1>
      <formula2>0</formula2>
    </dataValidation>
    <dataValidation allowBlank="true" errorStyle="stop" operator="greaterThanOrEqual" showDropDown="false" showErrorMessage="false" showInputMessage="false" sqref="J5:M16" type="decimal">
      <formula1>0</formula1>
      <formula2>0</formula2>
    </dataValidation>
    <dataValidation allowBlank="true" errorStyle="stop" operator="greaterThan" showDropDown="false" showErrorMessage="false" showInputMessage="false" sqref="N5:N16" type="date">
      <formula1>36526</formula1>
      <formula2>0</formula2>
    </dataValidation>
  </dataValidations>
  <printOptions headings="true" gridLines="true" gridLinesSet="true" horizontalCentered="false" verticalCentered="false"/>
  <pageMargins left="0.3" right="0.3" top="0.4" bottom="0.4" header="0.5" footer="0.5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&amp;RУсловный пример — orova.vn</oddHeader>
    <oddFooter>&amp;CУсловный пример — orova.vn</oddFooter>
  </headerFooter>
  <tableParts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52"/>
    <col collapsed="false" customWidth="true" hidden="false" outlineLevel="0" max="3" min="3" style="0" width="20"/>
  </cols>
  <sheetData>
    <row r="1" customFormat="false" ht="17.35" hidden="false" customHeight="false" outlineLevel="0" collapsed="false">
      <c r="A1" s="1" t="s">
        <v>76</v>
      </c>
    </row>
    <row r="2" customFormat="false" ht="48" hidden="false" customHeight="true" outlineLevel="0" collapsed="false">
      <c r="A2" s="2" t="s">
        <v>77</v>
      </c>
      <c r="B2" s="2"/>
      <c r="C2" s="2"/>
    </row>
    <row r="4" customFormat="false" ht="25.5" hidden="false" customHeight="true" outlineLevel="0" collapsed="false">
      <c r="A4" s="3" t="s">
        <v>78</v>
      </c>
      <c r="B4" s="3" t="s">
        <v>79</v>
      </c>
      <c r="C4" s="3" t="s">
        <v>80</v>
      </c>
    </row>
    <row r="5" customFormat="false" ht="30" hidden="false" customHeight="true" outlineLevel="0" collapsed="false">
      <c r="A5" s="11" t="s">
        <v>81</v>
      </c>
      <c r="B5" s="22" t="s">
        <v>82</v>
      </c>
      <c r="C5" s="23" t="n">
        <v>5000</v>
      </c>
    </row>
    <row r="6" customFormat="false" ht="30" hidden="false" customHeight="true" outlineLevel="0" collapsed="false">
      <c r="A6" s="11" t="s">
        <v>83</v>
      </c>
      <c r="B6" s="22" t="s">
        <v>84</v>
      </c>
      <c r="C6" s="24" t="n">
        <v>20</v>
      </c>
    </row>
    <row r="7" customFormat="false" ht="30" hidden="false" customHeight="true" outlineLevel="0" collapsed="false">
      <c r="A7" s="11" t="s">
        <v>85</v>
      </c>
      <c r="B7" s="22" t="s">
        <v>86</v>
      </c>
      <c r="C7" s="25" t="n">
        <v>40</v>
      </c>
    </row>
    <row r="8" customFormat="false" ht="30" hidden="false" customHeight="true" outlineLevel="0" collapsed="false">
      <c r="A8" s="11" t="s">
        <v>87</v>
      </c>
      <c r="B8" s="22" t="s">
        <v>88</v>
      </c>
      <c r="C8" s="26" t="n">
        <f aca="false">IF(COUNT(C6:C7)&lt;2,"",C6*C7)</f>
        <v>800</v>
      </c>
    </row>
    <row r="9" customFormat="false" ht="30" hidden="false" customHeight="true" outlineLevel="0" collapsed="false">
      <c r="A9" s="11" t="s">
        <v>89</v>
      </c>
      <c r="B9" s="22" t="s">
        <v>90</v>
      </c>
      <c r="C9" s="23" t="n">
        <v>20</v>
      </c>
    </row>
    <row r="10" customFormat="false" ht="30" hidden="false" customHeight="true" outlineLevel="0" collapsed="false">
      <c r="A10" s="11" t="s">
        <v>91</v>
      </c>
      <c r="B10" s="22" t="s">
        <v>92</v>
      </c>
      <c r="C10" s="27" t="n">
        <f aca="false">IF(COUNT(C8:C9)&lt;2,"",C8*C9)</f>
        <v>16000</v>
      </c>
    </row>
    <row r="11" customFormat="false" ht="30" hidden="false" customHeight="true" outlineLevel="0" collapsed="false">
      <c r="A11" s="11" t="s">
        <v>93</v>
      </c>
      <c r="B11" s="22" t="s">
        <v>94</v>
      </c>
      <c r="C11" s="23"/>
    </row>
    <row r="12" customFormat="false" ht="30" hidden="false" customHeight="true" outlineLevel="0" collapsed="false">
      <c r="A12" s="18" t="s">
        <v>95</v>
      </c>
      <c r="B12" s="28" t="s">
        <v>96</v>
      </c>
      <c r="C12" s="29" t="n">
        <f aca="false">N(C5)+N(C10)+N(C11)</f>
        <v>21000</v>
      </c>
    </row>
    <row r="14" customFormat="false" ht="33.75" hidden="false" customHeight="true" outlineLevel="0" collapsed="false">
      <c r="A14" s="2" t="s">
        <v>97</v>
      </c>
      <c r="B14" s="2"/>
      <c r="C14" s="2"/>
    </row>
    <row r="15" customFormat="false" ht="15" hidden="false" customHeight="false" outlineLevel="0" collapsed="false">
      <c r="A15" s="7" t="s">
        <v>22</v>
      </c>
    </row>
  </sheetData>
  <sheetProtection sheet="true"/>
  <mergeCells count="2">
    <mergeCell ref="A2:C2"/>
    <mergeCell ref="A14:C14"/>
  </mergeCells>
  <dataValidations count="1">
    <dataValidation allowBlank="true" errorStyle="stop" operator="greaterThanOrEqual" showDropDown="false" showErrorMessage="false" showInputMessage="false" sqref="C5:C7 C9 C11" type="decimal">
      <formula1>0</formula1>
      <formula2>0</formula2>
    </dataValidation>
  </dataValidations>
  <printOptions headings="true" gridLines="true" gridLinesSet="true" horizontalCentered="false" verticalCentered="false"/>
  <pageMargins left="0.3" right="0.3" top="0.4" bottom="0.4" header="0.5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&amp;RУсловный пример — orova.vn</oddHeader>
    <oddFooter>&amp;CУсловный пример — orova.vn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28"/>
    <col collapsed="false" customWidth="true" hidden="false" outlineLevel="0" max="3" min="3" style="0" width="36"/>
    <col collapsed="false" customWidth="true" hidden="false" outlineLevel="0" max="4" min="4" style="0" width="24"/>
    <col collapsed="false" customWidth="true" hidden="false" outlineLevel="0" max="6" min="5" style="0" width="16"/>
    <col collapsed="false" customWidth="true" hidden="false" outlineLevel="0" max="8" min="7" style="0" width="18"/>
  </cols>
  <sheetData>
    <row r="1" customFormat="false" ht="17.35" hidden="false" customHeight="false" outlineLevel="0" collapsed="false">
      <c r="A1" s="1" t="s">
        <v>98</v>
      </c>
    </row>
    <row r="2" customFormat="false" ht="33.75" hidden="false" customHeight="true" outlineLevel="0" collapsed="false">
      <c r="A2" s="2" t="s">
        <v>99</v>
      </c>
      <c r="B2" s="2"/>
      <c r="C2" s="2"/>
      <c r="D2" s="2"/>
      <c r="E2" s="2"/>
      <c r="F2" s="2"/>
      <c r="G2" s="2"/>
      <c r="H2" s="2"/>
    </row>
    <row r="4" customFormat="false" ht="31.5" hidden="false" customHeight="true" outlineLevel="0" collapsed="false">
      <c r="A4" s="3" t="s">
        <v>100</v>
      </c>
      <c r="B4" s="3" t="s">
        <v>101</v>
      </c>
      <c r="C4" s="3" t="s">
        <v>102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customFormat="false" ht="48" hidden="false" customHeight="true" outlineLevel="0" collapsed="false">
      <c r="A5" s="11" t="s">
        <v>108</v>
      </c>
      <c r="B5" s="22" t="s">
        <v>109</v>
      </c>
      <c r="C5" s="22" t="s">
        <v>110</v>
      </c>
      <c r="D5" s="22" t="s">
        <v>111</v>
      </c>
      <c r="E5" s="4"/>
      <c r="F5" s="17"/>
      <c r="G5" s="4"/>
      <c r="H5" s="4"/>
    </row>
    <row r="6" customFormat="false" ht="48" hidden="false" customHeight="true" outlineLevel="0" collapsed="false">
      <c r="A6" s="11" t="s">
        <v>112</v>
      </c>
      <c r="B6" s="22" t="s">
        <v>113</v>
      </c>
      <c r="C6" s="22" t="s">
        <v>114</v>
      </c>
      <c r="D6" s="22" t="s">
        <v>115</v>
      </c>
      <c r="E6" s="4"/>
      <c r="F6" s="17"/>
      <c r="G6" s="4"/>
      <c r="H6" s="4"/>
    </row>
    <row r="7" customFormat="false" ht="48" hidden="false" customHeight="true" outlineLevel="0" collapsed="false">
      <c r="A7" s="11" t="s">
        <v>116</v>
      </c>
      <c r="B7" s="22" t="s">
        <v>117</v>
      </c>
      <c r="C7" s="22" t="s">
        <v>118</v>
      </c>
      <c r="D7" s="22" t="s">
        <v>119</v>
      </c>
      <c r="E7" s="4"/>
      <c r="F7" s="17"/>
      <c r="G7" s="4"/>
      <c r="H7" s="4"/>
    </row>
    <row r="8" customFormat="false" ht="48" hidden="false" customHeight="true" outlineLevel="0" collapsed="false">
      <c r="A8" s="11" t="s">
        <v>120</v>
      </c>
      <c r="B8" s="22" t="s">
        <v>121</v>
      </c>
      <c r="C8" s="22" t="s">
        <v>122</v>
      </c>
      <c r="D8" s="22" t="s">
        <v>123</v>
      </c>
      <c r="E8" s="4"/>
      <c r="F8" s="17"/>
      <c r="G8" s="4"/>
      <c r="H8" s="4"/>
    </row>
    <row r="10" customFormat="false" ht="30" hidden="false" customHeight="true" outlineLevel="0" collapsed="false">
      <c r="A10" s="2" t="s">
        <v>124</v>
      </c>
      <c r="B10" s="2"/>
      <c r="C10" s="2"/>
      <c r="D10" s="2"/>
      <c r="E10" s="2"/>
      <c r="F10" s="2"/>
      <c r="G10" s="2"/>
      <c r="H10" s="2"/>
    </row>
    <row r="11" customFormat="false" ht="15" hidden="false" customHeight="false" outlineLevel="0" collapsed="false">
      <c r="A11" s="7" t="s">
        <v>22</v>
      </c>
    </row>
  </sheetData>
  <sheetProtection sheet="true"/>
  <mergeCells count="2">
    <mergeCell ref="A2:H2"/>
    <mergeCell ref="A10:H10"/>
  </mergeCells>
  <dataValidations count="1">
    <dataValidation allowBlank="true" errorStyle="stop" operator="greaterThan" showDropDown="false" showErrorMessage="false" showInputMessage="false" sqref="F5:F8" type="date">
      <formula1>36526</formula1>
      <formula2>0</formula2>
    </dataValidation>
  </dataValidations>
  <printOptions headings="true" gridLines="true" gridLinesSet="true" horizontalCentered="false" verticalCentered="false"/>
  <pageMargins left="0.3" right="0.3" top="0.4" bottom="0.4" header="0.5" footer="0.5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&amp;RУсловный пример — orova.vn</oddHeader>
    <oddFooter>&amp;CУсловный пример — orova.vn</oddFooter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2026-10-25T06:44:30Z</dcterms:created>
  <dc:creator>openpyxl</dc:creator>
  <dc:description/>
  <dc:language>ru-RU</dc:language>
  <cp:lastModifiedBy/>
  <dcterms:modified xsi:type="dcterms:W3CDTF">2026-10-25T06:44:30Z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