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atrika usposabljanja" sheetId="1" state="visible" r:id="rId3"/>
    <sheet name="Analiza TNA" sheetId="2" state="visible" r:id="rId4"/>
    <sheet name="Proračun" sheetId="3" state="visible" r:id="rId5"/>
  </sheets>
  <definedNames>
    <definedName function="false" hidden="false" localSheetId="1" name="_xlnm.Print_Area" vbProcedure="false">'Analiza TNA'!$A$1:$G$22</definedName>
    <definedName function="false" hidden="false" localSheetId="0" name="_xlnm.Print_Area" vbProcedure="false">'Matrika usposabljanja'!$A$1:$M$20</definedName>
    <definedName function="false" hidden="false" localSheetId="2" name="_xlnm.Print_Area" vbProcedure="false">Proračun!$A$1:$D$20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<sst xmlns="http://schemas.openxmlformats.org/spreadsheetml/2006/main" count="102" uniqueCount="90">
  <si>
    <t xml:space="preserve">Matrika usposabljanja zaposlenih — predloga z 8 stolpci</t>
  </si>
  <si>
    <t xml:space="preserve">Ponazoritveni primer — orova.vn. Vrstice prikazujejo matriko za prodajni in tehnični oddelek; zamenjajte jih s svojimi podatki. Zneski v stolpcu F so izmišljeni (EUR), niso tržne cene.</t>
  </si>
  <si>
    <t xml:space="preserve">Delovno mesto</t>
  </si>
  <si>
    <t xml:space="preserve">Vrzel v kompetencah</t>
  </si>
  <si>
    <t xml:space="preserve">Učni cilj (merljiv)</t>
  </si>
  <si>
    <t xml:space="preserve">Oblika gradiva</t>
  </si>
  <si>
    <t xml:space="preserve">Časovni okvir</t>
  </si>
  <si>
    <t xml:space="preserve">Ocenjeni stroški</t>
  </si>
  <si>
    <t xml:space="preserve">KPI preverjanja</t>
  </si>
  <si>
    <t xml:space="preserve">Odgovorna oseba</t>
  </si>
  <si>
    <t xml:space="preserve">Začetek</t>
  </si>
  <si>
    <t xml:space="preserve">Rok</t>
  </si>
  <si>
    <t xml:space="preserve">Trajanje (dni)</t>
  </si>
  <si>
    <t xml:space="preserve">Status</t>
  </si>
  <si>
    <t xml:space="preserve">Prodajni svetovalec</t>
  </si>
  <si>
    <t xml:space="preserve">Slabo vodenje pogovora ob ugovorih glede cene</t>
  </si>
  <si>
    <t xml:space="preserve">Uspešno vodi simulacijo pogovora z ugovori glede cene</t>
  </si>
  <si>
    <t xml:space="preserve">Video scenariji in interaktivni kviz</t>
  </si>
  <si>
    <t xml:space="preserve">15. februar – 28. februar</t>
  </si>
  <si>
    <t xml:space="preserve">Opravljen kviz in uspešno opravljen klic</t>
  </si>
  <si>
    <t xml:space="preserve">Vodja prodaje</t>
  </si>
  <si>
    <t xml:space="preserve">Ni začeto</t>
  </si>
  <si>
    <t xml:space="preserve">Nepoznavanje novih funkcionalnosti programske opreme</t>
  </si>
  <si>
    <t xml:space="preserve">Samostojna izvedba 20-minutne predstavitve rešitve za stranko</t>
  </si>
  <si>
    <t xml:space="preserve">Prosojnice in kartice za hitro ponavljanje</t>
  </si>
  <si>
    <t xml:space="preserve">1. marec – 15. marec</t>
  </si>
  <si>
    <t xml:space="preserve">Praktični preizkus z mentorjem brez napak</t>
  </si>
  <si>
    <t xml:space="preserve">Servisni tehnik</t>
  </si>
  <si>
    <t xml:space="preserve">Počasno diagnosticiranje napak na krmilnikih</t>
  </si>
  <si>
    <t xml:space="preserve">Samostojno diagnosticira okvaro po kontrolnem seznamu</t>
  </si>
  <si>
    <t xml:space="preserve">Interaktivna navodila in kontrolni seznam</t>
  </si>
  <si>
    <t xml:space="preserve">10. marec – 25. marec</t>
  </si>
  <si>
    <t xml:space="preserve">Rešen praktični test na testni napravi</t>
  </si>
  <si>
    <t xml:space="preserve">Glavni inženir</t>
  </si>
  <si>
    <t xml:space="preserve">Pomanjkljivo izpolnjevanje delovnih nalogov v aplikaciji</t>
  </si>
  <si>
    <t xml:space="preserve">Pravilno vneseni podatki o porabljenem materialu</t>
  </si>
  <si>
    <t xml:space="preserve">Kratek videoposnetek z zaslonsko razlago</t>
  </si>
  <si>
    <t xml:space="preserve">1. april – 7. april</t>
  </si>
  <si>
    <t xml:space="preserve">Pregled 10 zaporednih nalogov brez popravkov</t>
  </si>
  <si>
    <t xml:space="preserve">Skupaj ocenjeni stroški (stolpec F)</t>
  </si>
  <si>
    <t xml:space="preserve">Zaključeno / vseh vrstic</t>
  </si>
  <si>
    <t xml:space="preserve">Oblika gradiva: izberite s seznama ali vpišite svojo (npr. video + kviz). Stolpca J–K sta datuma iz stolpca E (leto 2027 je ponazoritveno); Trajanje in vsote se izračunajo samodejno. Celice s formulami so zaklenjene (Pregled › Odstrani zaščito lista, brez gesla).</t>
  </si>
  <si>
    <t xml:space="preserve">Ponazoritveni primer — orova.vn</t>
  </si>
  <si>
    <t xml:space="preserve">Kontrolni seznam TNA — analiza vrzeli v znanju (9 vprašanj)</t>
  </si>
  <si>
    <t xml:space="preserve">Ponazoritveni primer — orova.vn. Vsako vprašanje ocenite od 1 (ni vrzeli) do 5 (kritična vrzel), posebej vodja oddelka in neposredni izvajalci. Povprečje se izračuna samodejno; področja s povprečjem 4 ali več so označena kot nujna za naslednje četrtletje.</t>
  </si>
  <si>
    <t xml:space="preserve">Št.</t>
  </si>
  <si>
    <t xml:space="preserve">Kontrolno vprašanje</t>
  </si>
  <si>
    <t xml:space="preserve">Ocena vodje oddelka (1–5)</t>
  </si>
  <si>
    <t xml:space="preserve">Ocena izvajalcev (1–5)</t>
  </si>
  <si>
    <t xml:space="preserve">Povprečje</t>
  </si>
  <si>
    <t xml:space="preserve">Prioriteta</t>
  </si>
  <si>
    <t xml:space="preserve">Delovni proces, ki se bo izboljšal</t>
  </si>
  <si>
    <t xml:space="preserve">Ali zaposleni v celoti razumejo standardne operativne postopke svojega delovnega mesta?</t>
  </si>
  <si>
    <t xml:space="preserve">Katera programska orodja povzročajo največ vprašanj in zastojev pri vsakodnevnem delu?</t>
  </si>
  <si>
    <t xml:space="preserve">Vnos delovnih nalogov v aplikaciji</t>
  </si>
  <si>
    <t xml:space="preserve">Kje v oddelku najpogosteje prihaja do odstopanj v kakovosti izdelkov ali storitev?</t>
  </si>
  <si>
    <t xml:space="preserve">Kako hitro nov zaposleni doseže samostojnost pri delu brez pomoči mentorja?</t>
  </si>
  <si>
    <t xml:space="preserve">Uvajanje novega servisnega tehnika</t>
  </si>
  <si>
    <t xml:space="preserve">Kateri ugovori kupcev se v prodajnem procesu ponavljajo zaradi nepoznavanja ponudbe?</t>
  </si>
  <si>
    <t xml:space="preserve">Pogovor s stranko ob ugovorih glede cene</t>
  </si>
  <si>
    <t xml:space="preserve">Ali zaposleni poznajo varnostne protokole in postopke varovanja podatkov?</t>
  </si>
  <si>
    <t xml:space="preserve">Kolikokrat na mesec se ponovi isto vprašanje v interni podpori ali kadrovski službi?</t>
  </si>
  <si>
    <t xml:space="preserve">Ali so navodila za delo posodobljena in vsem prosto dostopna?</t>
  </si>
  <si>
    <t xml:space="preserve">Umerjanje tehtnic na pakirni liniji</t>
  </si>
  <si>
    <t xml:space="preserve">Ali obstaja merljiv standard, po katerem ocenjujemo uspešno opravljeno nalogo?</t>
  </si>
  <si>
    <t xml:space="preserve">Število nujnih področij (povprečje 4 ali več)</t>
  </si>
  <si>
    <t xml:space="preserve">Povprečna ocena vseh vprašanj</t>
  </si>
  <si>
    <t xml:space="preserve">Vsako predlagano izobraževanje povežite s konkretnim delovnim procesom (stolpec G), sicer gre le za seznam splošnih želja. Ocene in procesi v primeru so ponazoritveni.</t>
  </si>
  <si>
    <t xml:space="preserve">Proračun usposabljanja za en oddelek (Ponazoritveni primer)</t>
  </si>
  <si>
    <t xml:space="preserve">Ponazoritveni primer — orova.vn. Zneski so izmišljeni, v EUR; zamenjajte jih s ponudbami in urnimi postavkami vašega podjetja. Neposredni stroški: licence orodij, zunanji predavatelji, najem prostorov. Posredni stroški: delovne ure zaposlenih in mentorjev.</t>
  </si>
  <si>
    <t xml:space="preserve">Postavka</t>
  </si>
  <si>
    <t xml:space="preserve">Vrsta stroška</t>
  </si>
  <si>
    <t xml:space="preserve">Znesek (EUR)</t>
  </si>
  <si>
    <t xml:space="preserve">Opomba</t>
  </si>
  <si>
    <t xml:space="preserve">Zunanje specialistično usposabljanje (en tečaj)</t>
  </si>
  <si>
    <t xml:space="preserve">Neposredni</t>
  </si>
  <si>
    <t xml:space="preserve">Le za znanje, ki ga v podjetju ni</t>
  </si>
  <si>
    <t xml:space="preserve">Orodje za pripravo gradiv in preizkusov</t>
  </si>
  <si>
    <t xml:space="preserve">Zgornja meja; odvisno od izbranega orodja (0–300)</t>
  </si>
  <si>
    <t xml:space="preserve">Čas internega strokovnjaka za pripravo gradiv</t>
  </si>
  <si>
    <t xml:space="preserve">Posredni</t>
  </si>
  <si>
    <t xml:space="preserve">Ure × bruto urna postavka</t>
  </si>
  <si>
    <t xml:space="preserve">Čas zaposlenih za učenje</t>
  </si>
  <si>
    <t xml:space="preserve">Ure udeležencev × urna postavka</t>
  </si>
  <si>
    <t xml:space="preserve">Rezerva za posodobitve gradiv</t>
  </si>
  <si>
    <t xml:space="preserve">Ob spremembi procesov</t>
  </si>
  <si>
    <t xml:space="preserve">Neposredni stroški skupaj</t>
  </si>
  <si>
    <t xml:space="preserve">Posredni stroški skupaj</t>
  </si>
  <si>
    <t xml:space="preserve">Skupaj proračun</t>
  </si>
  <si>
    <t xml:space="preserve">Ne pozabite na strošek odsotnosti z delovnega mesta: deset zaposlenih na osemurnem predavanju pomeni tudi 80 delovnih ur. Pogoje finančnih spodbud Zavoda RS za zaposlovanje preverite na uradni strani.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</si>
</sst>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&quot; EUR (interni čas)&quot;"/>
    <numFmt numFmtId="166" formatCode="d&quot;. &quot;m&quot;. &quot;yyyy"/>
    <numFmt numFmtId="167" formatCode="0"/>
    <numFmt numFmtId="168" formatCode="#,##0&quot; EUR (priročnik + orodje)&quot;"/>
    <numFmt numFmtId="169" formatCode="#,##0&quot; EUR&quot;"/>
    <numFmt numFmtId="170" formatCode="0.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2"/>
      <name val="Calibri"/>
      <family val="0"/>
      <charset val="1"/>
    </font>
    <font>
      <i val="true"/>
      <sz val="9"/>
      <color rgb="FF7F7F7F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EEF2F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0" fillId="0" borderId="1" xfId="0" applyFont="false" applyBorder="true" applyAlignment="true" applyProtection="true">
      <alignment horizontal="right" vertical="center" textRotation="0" wrapText="false" indent="1" shrinkToFit="false"/>
      <protection locked="false" hidden="false"/>
    </xf>
    <xf numFmtId="169" fontId="6" fillId="3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7" fillId="3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6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EEF2F7"/>
          <bgColor rgb="FF000000"/>
        </patternFill>
      </fill>
    </dxf>
    <dxf>
      <font>
        <b val="1"/>
        <color rgb="FFFFFFFF"/>
      </font>
      <fill>
        <patternFill>
          <bgColor rgb="FF404040"/>
        </patternFill>
      </fill>
    </dxf>
    <dxf>
      <font>
        <b val="1"/>
        <color rgb="FF111111"/>
      </font>
      <fill>
        <patternFill>
          <bgColor rgb="FFD9D9D9"/>
        </patternFill>
      </fill>
    </dxf>
    <dxf>
      <fill>
        <patternFill patternType="solid">
          <fgColor rgb="FFF4CCCC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b val="1"/>
        <color rgb="FF9C0006"/>
      </font>
      <fill>
        <patternFill>
          <bgColor rgb="FFF4CCCC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9" type="wholeTable"/>
      <tableStyleElement dxfId="10" type="firstColumnStripe"/>
      <tableStyleElement dxfId="11" type="firstRowStripe"/>
      <tableStyleElement dxfId="12" type="lastColumn"/>
      <tableStyleElement dxfId="13" type="firstColumn"/>
      <tableStyleElement dxfId="14" type="headerRow"/>
      <tableStyleElement dxfId="15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2F2F2"/>
      <rgbColor rgb="FFEEF2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111111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AnalizaTNA" displayName="AnalizaTNA" ref="A4:G16" headerRowCount="1" totalsRowCount="0" totalsRowShown="0">
  <autoFilter ref="A4:G16"/>
  <tableColumns count="7">
    <tableColumn id="1" name="Št."/>
    <tableColumn id="2" name="Kontrolno vprašanje"/>
    <tableColumn id="3" name="Ocena vodje oddelka (1–5)"/>
    <tableColumn id="4" name="Ocena izvajalcev (1–5)"/>
    <tableColumn id="5" name="Povprečje"/>
    <tableColumn id="6" name="Prioriteta"/>
    <tableColumn id="7" name="Delovni proces, ki se bo izboljšal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MatrikaUsposabljanja" displayName="MatrikaUsposabljanja" ref="A4:H16" headerRowCount="1" totalsRowCount="0" totalsRowShown="0">
  <autoFilter ref="A4:H16"/>
  <tableColumns count="8">
    <tableColumn id="1" name="Delovno mesto"/>
    <tableColumn id="2" name="Vrzel v kompetencah"/>
    <tableColumn id="3" name="Učni cilj (merljiv)"/>
    <tableColumn id="4" name="Oblika gradiva"/>
    <tableColumn id="5" name="Časovni okvir"/>
    <tableColumn id="6" name="Ocenjeni stroški"/>
    <tableColumn id="7" name="KPI preverjanja"/>
    <tableColumn id="8" name="Odgovorna oseba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Proracun" displayName="Proracun" ref="A4:D13" headerRowCount="1" totalsRowCount="0" totalsRowShown="0">
  <autoFilter ref="A4:D13"/>
  <tableColumns count="4">
    <tableColumn id="1" name="Postavka"/>
    <tableColumn id="2" name="Vrsta stroška"/>
    <tableColumn id="3" name="Znesek (EUR)"/>
    <tableColumn id="4" name="Opomba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RokiStatus" displayName="RokiStatus" ref="J4:M16" headerRowCount="1" totalsRowCount="0" totalsRowShown="0">
  <autoFilter ref="J4:M16"/>
  <tableColumns count="4">
    <tableColumn id="1" name="Začetek"/>
    <tableColumn id="2" name="Rok"/>
    <tableColumn id="3" name="Trajanje (dni)"/>
    <tableColumn id="4" name="Statu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4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0"/>
    <col collapsed="false" customWidth="true" hidden="false" outlineLevel="0" max="3" min="3" style="0" width="32"/>
    <col collapsed="false" customWidth="true" hidden="false" outlineLevel="0" max="4" min="4" style="0" width="28"/>
    <col collapsed="false" customWidth="true" hidden="false" outlineLevel="0" max="5" min="5" style="0" width="17"/>
    <col collapsed="false" customWidth="true" hidden="false" outlineLevel="0" max="6" min="6" style="0" width="28"/>
    <col collapsed="false" customWidth="true" hidden="false" outlineLevel="0" max="7" min="7" style="0" width="30"/>
    <col collapsed="false" customWidth="true" hidden="false" outlineLevel="0" max="8" min="8" style="0" width="17"/>
    <col collapsed="false" customWidth="true" hidden="false" outlineLevel="0" max="9" min="9" style="0" width="3"/>
    <col collapsed="false" customWidth="true" hidden="false" outlineLevel="0" max="11" min="10" style="0" width="12"/>
    <col collapsed="false" customWidth="true" hidden="false" outlineLevel="0" max="12" min="12" style="0" width="10"/>
    <col collapsed="false" customWidth="true" hidden="false" outlineLevel="0" max="13" min="13" style="0" width="13"/>
  </cols>
  <sheetData>
    <row r="1" customFormat="false" ht="17.3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customFormat="false" ht="48" hidden="false" customHeight="true" outlineLevel="0" collapsed="false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5" t="n">
        <v>120</v>
      </c>
      <c r="G5" s="4" t="s">
        <v>19</v>
      </c>
      <c r="H5" s="4" t="s">
        <v>20</v>
      </c>
      <c r="J5" s="6" t="n">
        <v>46433</v>
      </c>
      <c r="K5" s="6" t="n">
        <v>46446</v>
      </c>
      <c r="L5" s="7" t="n">
        <f aca="false">IF(OR(J5="",K5=""),"",K5-J5+1)</f>
        <v>14</v>
      </c>
      <c r="M5" s="8" t="s">
        <v>21</v>
      </c>
    </row>
    <row r="6" customFormat="false" ht="48" hidden="false" customHeight="true" outlineLevel="0" collapsed="false">
      <c r="A6" s="4" t="s">
        <v>14</v>
      </c>
      <c r="B6" s="4" t="s">
        <v>22</v>
      </c>
      <c r="C6" s="4" t="s">
        <v>23</v>
      </c>
      <c r="D6" s="4" t="s">
        <v>24</v>
      </c>
      <c r="E6" s="4" t="s">
        <v>25</v>
      </c>
      <c r="F6" s="5" t="n">
        <v>80</v>
      </c>
      <c r="G6" s="4" t="s">
        <v>26</v>
      </c>
      <c r="H6" s="4" t="s">
        <v>20</v>
      </c>
      <c r="J6" s="6" t="n">
        <v>46447</v>
      </c>
      <c r="K6" s="6" t="n">
        <v>46461</v>
      </c>
      <c r="L6" s="7" t="n">
        <f aca="false">IF(OR(J6="",K6=""),"",K6-J6+1)</f>
        <v>15</v>
      </c>
      <c r="M6" s="8" t="s">
        <v>21</v>
      </c>
    </row>
    <row r="7" customFormat="false" ht="48" hidden="false" customHeight="true" outlineLevel="0" collapsed="false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9" t="n">
        <v>250</v>
      </c>
      <c r="G7" s="4" t="s">
        <v>32</v>
      </c>
      <c r="H7" s="4" t="s">
        <v>33</v>
      </c>
      <c r="J7" s="6" t="n">
        <v>46456</v>
      </c>
      <c r="K7" s="6" t="n">
        <v>46471</v>
      </c>
      <c r="L7" s="7" t="n">
        <f aca="false">IF(OR(J7="",K7=""),"",K7-J7+1)</f>
        <v>16</v>
      </c>
      <c r="M7" s="8" t="s">
        <v>21</v>
      </c>
    </row>
    <row r="8" customFormat="false" ht="48" hidden="false" customHeight="true" outlineLevel="0" collapsed="false">
      <c r="A8" s="4" t="s">
        <v>27</v>
      </c>
      <c r="B8" s="4" t="s">
        <v>34</v>
      </c>
      <c r="C8" s="4" t="s">
        <v>35</v>
      </c>
      <c r="D8" s="4" t="s">
        <v>36</v>
      </c>
      <c r="E8" s="4" t="s">
        <v>37</v>
      </c>
      <c r="F8" s="5" t="n">
        <v>50</v>
      </c>
      <c r="G8" s="4" t="s">
        <v>38</v>
      </c>
      <c r="H8" s="4" t="s">
        <v>33</v>
      </c>
      <c r="J8" s="6" t="n">
        <v>46478</v>
      </c>
      <c r="K8" s="6" t="n">
        <v>46484</v>
      </c>
      <c r="L8" s="7" t="n">
        <f aca="false">IF(OR(J8="",K8=""),"",K8-J8+1)</f>
        <v>7</v>
      </c>
      <c r="M8" s="8" t="s">
        <v>21</v>
      </c>
    </row>
    <row r="9" customFormat="false" ht="19.5" hidden="false" customHeight="true" outlineLevel="0" collapsed="false">
      <c r="A9" s="4"/>
      <c r="B9" s="4"/>
      <c r="C9" s="4"/>
      <c r="D9" s="4"/>
      <c r="E9" s="4"/>
      <c r="F9" s="10"/>
      <c r="G9" s="4"/>
      <c r="H9" s="4"/>
      <c r="J9" s="6"/>
      <c r="K9" s="6"/>
      <c r="L9" s="7" t="str">
        <f aca="false">IF(OR(J9="",K9=""),"",K9-J9+1)</f>
        <v/>
      </c>
      <c r="M9" s="8"/>
    </row>
    <row r="10" customFormat="false" ht="19.5" hidden="false" customHeight="true" outlineLevel="0" collapsed="false">
      <c r="A10" s="4"/>
      <c r="B10" s="4"/>
      <c r="C10" s="4"/>
      <c r="D10" s="4"/>
      <c r="E10" s="4"/>
      <c r="F10" s="10"/>
      <c r="G10" s="4"/>
      <c r="H10" s="4"/>
      <c r="J10" s="6"/>
      <c r="K10" s="6"/>
      <c r="L10" s="7" t="str">
        <f aca="false">IF(OR(J10="",K10=""),"",K10-J10+1)</f>
        <v/>
      </c>
      <c r="M10" s="8"/>
    </row>
    <row r="11" customFormat="false" ht="19.5" hidden="false" customHeight="true" outlineLevel="0" collapsed="false">
      <c r="A11" s="4"/>
      <c r="B11" s="4"/>
      <c r="C11" s="4"/>
      <c r="D11" s="4"/>
      <c r="E11" s="4"/>
      <c r="F11" s="10"/>
      <c r="G11" s="4"/>
      <c r="H11" s="4"/>
      <c r="J11" s="6"/>
      <c r="K11" s="6"/>
      <c r="L11" s="7" t="str">
        <f aca="false">IF(OR(J11="",K11=""),"",K11-J11+1)</f>
        <v/>
      </c>
      <c r="M11" s="8"/>
    </row>
    <row r="12" customFormat="false" ht="19.5" hidden="false" customHeight="true" outlineLevel="0" collapsed="false">
      <c r="A12" s="4"/>
      <c r="B12" s="4"/>
      <c r="C12" s="4"/>
      <c r="D12" s="4"/>
      <c r="E12" s="4"/>
      <c r="F12" s="10"/>
      <c r="G12" s="4"/>
      <c r="H12" s="4"/>
      <c r="J12" s="6"/>
      <c r="K12" s="6"/>
      <c r="L12" s="7" t="str">
        <f aca="false">IF(OR(J12="",K12=""),"",K12-J12+1)</f>
        <v/>
      </c>
      <c r="M12" s="8"/>
    </row>
    <row r="13" customFormat="false" ht="19.5" hidden="false" customHeight="true" outlineLevel="0" collapsed="false">
      <c r="A13" s="4"/>
      <c r="B13" s="4"/>
      <c r="C13" s="4"/>
      <c r="D13" s="4"/>
      <c r="E13" s="4"/>
      <c r="F13" s="10"/>
      <c r="G13" s="4"/>
      <c r="H13" s="4"/>
      <c r="J13" s="6"/>
      <c r="K13" s="6"/>
      <c r="L13" s="7" t="str">
        <f aca="false">IF(OR(J13="",K13=""),"",K13-J13+1)</f>
        <v/>
      </c>
      <c r="M13" s="8"/>
    </row>
    <row r="14" customFormat="false" ht="19.5" hidden="false" customHeight="true" outlineLevel="0" collapsed="false">
      <c r="A14" s="4"/>
      <c r="B14" s="4"/>
      <c r="C14" s="4"/>
      <c r="D14" s="4"/>
      <c r="E14" s="4"/>
      <c r="F14" s="10"/>
      <c r="G14" s="4"/>
      <c r="H14" s="4"/>
      <c r="J14" s="6"/>
      <c r="K14" s="6"/>
      <c r="L14" s="7" t="str">
        <f aca="false">IF(OR(J14="",K14=""),"",K14-J14+1)</f>
        <v/>
      </c>
      <c r="M14" s="8"/>
    </row>
    <row r="15" customFormat="false" ht="19.5" hidden="false" customHeight="true" outlineLevel="0" collapsed="false">
      <c r="A15" s="4"/>
      <c r="B15" s="4"/>
      <c r="C15" s="4"/>
      <c r="D15" s="4"/>
      <c r="E15" s="4"/>
      <c r="F15" s="10"/>
      <c r="G15" s="4"/>
      <c r="H15" s="4"/>
      <c r="J15" s="6"/>
      <c r="K15" s="6"/>
      <c r="L15" s="7" t="str">
        <f aca="false">IF(OR(J15="",K15=""),"",K15-J15+1)</f>
        <v/>
      </c>
      <c r="M15" s="8"/>
    </row>
    <row r="16" customFormat="false" ht="19.5" hidden="false" customHeight="true" outlineLevel="0" collapsed="false">
      <c r="A16" s="4"/>
      <c r="B16" s="4"/>
      <c r="C16" s="4"/>
      <c r="D16" s="4"/>
      <c r="E16" s="4"/>
      <c r="F16" s="10"/>
      <c r="G16" s="4"/>
      <c r="H16" s="4"/>
      <c r="J16" s="6"/>
      <c r="K16" s="6"/>
      <c r="L16" s="7" t="str">
        <f aca="false">IF(OR(J16="",K16=""),"",K16-J16+1)</f>
        <v/>
      </c>
      <c r="M16" s="8"/>
    </row>
    <row r="17" customFormat="false" ht="24" hidden="false" customHeight="true" outlineLevel="0" collapsed="false">
      <c r="A17" s="11" t="s">
        <v>39</v>
      </c>
      <c r="B17" s="11"/>
      <c r="C17" s="11"/>
      <c r="D17" s="11"/>
      <c r="E17" s="11"/>
      <c r="F17" s="12" t="n">
        <f aca="false">SUM(F5:F16)</f>
        <v>500</v>
      </c>
      <c r="G17" s="13"/>
      <c r="H17" s="13"/>
      <c r="J17" s="11" t="s">
        <v>40</v>
      </c>
      <c r="K17" s="11"/>
      <c r="L17" s="11"/>
      <c r="M17" s="14" t="str">
        <f aca="false">COUNTIF(M5:M16,"Zaključeno")&amp;" / "&amp;COUNTA(A5:A16)</f>
        <v>0 / 4</v>
      </c>
    </row>
    <row r="19" customFormat="false" ht="30" hidden="false" customHeight="true" outlineLevel="0" collapsed="false">
      <c r="A19" s="2" t="s">
        <v>41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15" hidden="false" customHeight="false" outlineLevel="0" collapsed="false">
      <c r="A20" s="15" t="s">
        <v>42</v>
      </c>
    </row>
  </sheetData>
  <sheetProtection sheet="true"/>
  <mergeCells count="4">
    <mergeCell ref="A2:M2"/>
    <mergeCell ref="A17:E17"/>
    <mergeCell ref="J17:L17"/>
    <mergeCell ref="A19:M19"/>
  </mergeCells>
  <conditionalFormatting sqref="M5:M16">
    <cfRule type="expression" priority="2" aboveAverage="0" equalAverage="0" bottom="0" percent="0" rank="0" text="" dxfId="4">
      <formula>M5="Zaključeno"</formula>
    </cfRule>
    <cfRule type="expression" priority="3" aboveAverage="0" equalAverage="0" bottom="0" percent="0" rank="0" text="" dxfId="5">
      <formula>M5="V teku"</formula>
    </cfRule>
  </conditionalFormatting>
  <dataValidations count="4">
    <dataValidation allowBlank="true" errorStyle="stop" operator="between" showDropDown="false" showErrorMessage="false" showInputMessage="false" sqref="D5:D16" type="list">
      <formula1>"Video scenariji,Interaktivni kviz,Prosojnice 16:9,Kartice za ponavljanje,Interaktivna navodila,Kontrolni seznam,Kratka video lekcija,Zvočni posnetek (podcast),Strukturirano besedilo,Praktično usposabljanje z mentorjem"</formula1>
      <formula2>0</formula2>
    </dataValidation>
    <dataValidation allowBlank="true" errorStyle="stop" operator="between" showDropDown="false" showErrorMessage="true" showInputMessage="false" sqref="M5:M16" type="list">
      <formula1>"Ni začeto,V teku,Zaključeno"</formula1>
      <formula2>0</formula2>
    </dataValidation>
    <dataValidation allowBlank="true" errorStyle="stop" operator="greaterThanOrEqual" showDropDown="false" showErrorMessage="false" showInputMessage="false" sqref="F5:F16" type="decimal">
      <formula1>0</formula1>
      <formula2>0</formula2>
    </dataValidation>
    <dataValidation allowBlank="true" errorStyle="stop" operator="greaterThan" showDropDown="false" showErrorMessage="false" showInputMessage="false" sqref="J5:K16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&amp;RPonazoritveni primer — orova.vn</oddHeader>
    <oddFooter>&amp;CPonazoritveni primer — orova.vn</oddFooter>
  </headerFooter>
  <tableParts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62"/>
    <col collapsed="false" customWidth="true" hidden="false" outlineLevel="0" max="4" min="3" style="0" width="14"/>
    <col collapsed="false" customWidth="true" hidden="false" outlineLevel="0" max="5" min="5" style="0" width="12"/>
    <col collapsed="false" customWidth="true" hidden="false" outlineLevel="0" max="6" min="6" style="0" width="26"/>
    <col collapsed="false" customWidth="true" hidden="false" outlineLevel="0" max="7" min="7" style="0" width="36"/>
  </cols>
  <sheetData>
    <row r="1" customFormat="false" ht="17.35" hidden="false" customHeight="false" outlineLevel="0" collapsed="false">
      <c r="A1" s="1" t="s">
        <v>43</v>
      </c>
    </row>
    <row r="2" customFormat="false" ht="33.75" hidden="false" customHeight="true" outlineLevel="0" collapsed="false">
      <c r="A2" s="2" t="s">
        <v>44</v>
      </c>
      <c r="B2" s="2"/>
      <c r="C2" s="2"/>
      <c r="D2" s="2"/>
      <c r="E2" s="2"/>
      <c r="F2" s="2"/>
      <c r="G2" s="2"/>
    </row>
    <row r="4" customFormat="false" ht="31.5" hidden="false" customHeight="true" outlineLevel="0" collapsed="false">
      <c r="A4" s="3" t="s">
        <v>45</v>
      </c>
      <c r="B4" s="3" t="s">
        <v>46</v>
      </c>
      <c r="C4" s="3" t="s">
        <v>47</v>
      </c>
      <c r="D4" s="3" t="s">
        <v>48</v>
      </c>
      <c r="E4" s="3" t="s">
        <v>49</v>
      </c>
      <c r="F4" s="3" t="s">
        <v>50</v>
      </c>
      <c r="G4" s="3" t="s">
        <v>51</v>
      </c>
    </row>
    <row r="5" customFormat="false" ht="33.75" hidden="false" customHeight="true" outlineLevel="0" collapsed="false">
      <c r="A5" s="16" t="n">
        <v>1</v>
      </c>
      <c r="B5" s="4" t="s">
        <v>52</v>
      </c>
      <c r="C5" s="17" t="n">
        <v>3</v>
      </c>
      <c r="D5" s="17" t="n">
        <v>2</v>
      </c>
      <c r="E5" s="18" t="n">
        <f aca="false">IF(COUNT(C5:D5)=0,"",AVERAGE(C5:D5))</f>
        <v>2.5</v>
      </c>
      <c r="F5" s="19" t="str">
        <f aca="false">IF(E5="","",IF(E5&gt;=4,"Nujno – naslednje četrtletje","Ni nujno"))</f>
        <v>Ni nujno</v>
      </c>
      <c r="G5" s="4"/>
    </row>
    <row r="6" customFormat="false" ht="33.75" hidden="false" customHeight="true" outlineLevel="0" collapsed="false">
      <c r="A6" s="16" t="n">
        <v>2</v>
      </c>
      <c r="B6" s="4" t="s">
        <v>53</v>
      </c>
      <c r="C6" s="17" t="n">
        <v>4</v>
      </c>
      <c r="D6" s="17" t="n">
        <v>5</v>
      </c>
      <c r="E6" s="18" t="n">
        <f aca="false">IF(COUNT(C6:D6)=0,"",AVERAGE(C6:D6))</f>
        <v>4.5</v>
      </c>
      <c r="F6" s="19" t="str">
        <f aca="false">IF(E6="","",IF(E6&gt;=4,"Nujno – naslednje četrtletje","Ni nujno"))</f>
        <v>Nujno – naslednje četrtletje</v>
      </c>
      <c r="G6" s="4" t="s">
        <v>54</v>
      </c>
    </row>
    <row r="7" customFormat="false" ht="33.75" hidden="false" customHeight="true" outlineLevel="0" collapsed="false">
      <c r="A7" s="16" t="n">
        <v>3</v>
      </c>
      <c r="B7" s="4" t="s">
        <v>55</v>
      </c>
      <c r="C7" s="17" t="n">
        <v>3</v>
      </c>
      <c r="D7" s="17" t="n">
        <v>3</v>
      </c>
      <c r="E7" s="18" t="n">
        <f aca="false">IF(COUNT(C7:D7)=0,"",AVERAGE(C7:D7))</f>
        <v>3</v>
      </c>
      <c r="F7" s="19" t="str">
        <f aca="false">IF(E7="","",IF(E7&gt;=4,"Nujno – naslednje četrtletje","Ni nujno"))</f>
        <v>Ni nujno</v>
      </c>
      <c r="G7" s="4"/>
    </row>
    <row r="8" customFormat="false" ht="33.75" hidden="false" customHeight="true" outlineLevel="0" collapsed="false">
      <c r="A8" s="16" t="n">
        <v>4</v>
      </c>
      <c r="B8" s="4" t="s">
        <v>56</v>
      </c>
      <c r="C8" s="17" t="n">
        <v>4</v>
      </c>
      <c r="D8" s="17" t="n">
        <v>4</v>
      </c>
      <c r="E8" s="18" t="n">
        <f aca="false">IF(COUNT(C8:D8)=0,"",AVERAGE(C8:D8))</f>
        <v>4</v>
      </c>
      <c r="F8" s="19" t="str">
        <f aca="false">IF(E8="","",IF(E8&gt;=4,"Nujno – naslednje četrtletje","Ni nujno"))</f>
        <v>Nujno – naslednje četrtletje</v>
      </c>
      <c r="G8" s="4" t="s">
        <v>57</v>
      </c>
    </row>
    <row r="9" customFormat="false" ht="33.75" hidden="false" customHeight="true" outlineLevel="0" collapsed="false">
      <c r="A9" s="16" t="n">
        <v>5</v>
      </c>
      <c r="B9" s="4" t="s">
        <v>58</v>
      </c>
      <c r="C9" s="17" t="n">
        <v>5</v>
      </c>
      <c r="D9" s="17" t="n">
        <v>4</v>
      </c>
      <c r="E9" s="18" t="n">
        <f aca="false">IF(COUNT(C9:D9)=0,"",AVERAGE(C9:D9))</f>
        <v>4.5</v>
      </c>
      <c r="F9" s="19" t="str">
        <f aca="false">IF(E9="","",IF(E9&gt;=4,"Nujno – naslednje četrtletje","Ni nujno"))</f>
        <v>Nujno – naslednje četrtletje</v>
      </c>
      <c r="G9" s="4" t="s">
        <v>59</v>
      </c>
    </row>
    <row r="10" customFormat="false" ht="33.75" hidden="false" customHeight="true" outlineLevel="0" collapsed="false">
      <c r="A10" s="16" t="n">
        <v>6</v>
      </c>
      <c r="B10" s="4" t="s">
        <v>60</v>
      </c>
      <c r="C10" s="17" t="n">
        <v>2</v>
      </c>
      <c r="D10" s="17" t="n">
        <v>2</v>
      </c>
      <c r="E10" s="18" t="n">
        <f aca="false">IF(COUNT(C10:D10)=0,"",AVERAGE(C10:D10))</f>
        <v>2</v>
      </c>
      <c r="F10" s="19" t="str">
        <f aca="false">IF(E10="","",IF(E10&gt;=4,"Nujno – naslednje četrtletje","Ni nujno"))</f>
        <v>Ni nujno</v>
      </c>
      <c r="G10" s="4"/>
    </row>
    <row r="11" customFormat="false" ht="33.75" hidden="false" customHeight="true" outlineLevel="0" collapsed="false">
      <c r="A11" s="16" t="n">
        <v>7</v>
      </c>
      <c r="B11" s="4" t="s">
        <v>61</v>
      </c>
      <c r="C11" s="17" t="n">
        <v>3</v>
      </c>
      <c r="D11" s="17" t="n">
        <v>4</v>
      </c>
      <c r="E11" s="18" t="n">
        <f aca="false">IF(COUNT(C11:D11)=0,"",AVERAGE(C11:D11))</f>
        <v>3.5</v>
      </c>
      <c r="F11" s="19" t="str">
        <f aca="false">IF(E11="","",IF(E11&gt;=4,"Nujno – naslednje četrtletje","Ni nujno"))</f>
        <v>Ni nujno</v>
      </c>
      <c r="G11" s="4"/>
    </row>
    <row r="12" customFormat="false" ht="33.75" hidden="false" customHeight="true" outlineLevel="0" collapsed="false">
      <c r="A12" s="16" t="n">
        <v>8</v>
      </c>
      <c r="B12" s="4" t="s">
        <v>62</v>
      </c>
      <c r="C12" s="17" t="n">
        <v>5</v>
      </c>
      <c r="D12" s="17" t="n">
        <v>5</v>
      </c>
      <c r="E12" s="18" t="n">
        <f aca="false">IF(COUNT(C12:D12)=0,"",AVERAGE(C12:D12))</f>
        <v>5</v>
      </c>
      <c r="F12" s="19" t="str">
        <f aca="false">IF(E12="","",IF(E12&gt;=4,"Nujno – naslednje četrtletje","Ni nujno"))</f>
        <v>Nujno – naslednje četrtletje</v>
      </c>
      <c r="G12" s="4" t="s">
        <v>63</v>
      </c>
    </row>
    <row r="13" customFormat="false" ht="33.75" hidden="false" customHeight="true" outlineLevel="0" collapsed="false">
      <c r="A13" s="16" t="n">
        <v>9</v>
      </c>
      <c r="B13" s="4" t="s">
        <v>64</v>
      </c>
      <c r="C13" s="17" t="n">
        <v>4</v>
      </c>
      <c r="D13" s="17" t="n">
        <v>3</v>
      </c>
      <c r="E13" s="18" t="n">
        <f aca="false">IF(COUNT(C13:D13)=0,"",AVERAGE(C13:D13))</f>
        <v>3.5</v>
      </c>
      <c r="F13" s="19" t="str">
        <f aca="false">IF(E13="","",IF(E13&gt;=4,"Nujno – naslednje četrtletje","Ni nujno"))</f>
        <v>Ni nujno</v>
      </c>
      <c r="G13" s="4"/>
    </row>
    <row r="14" customFormat="false" ht="19.5" hidden="false" customHeight="true" outlineLevel="0" collapsed="false">
      <c r="A14" s="17"/>
      <c r="B14" s="4"/>
      <c r="C14" s="17"/>
      <c r="D14" s="17"/>
      <c r="E14" s="18" t="str">
        <f aca="false">IF(COUNT(C14:D14)=0,"",AVERAGE(C14:D14))</f>
        <v/>
      </c>
      <c r="F14" s="19" t="str">
        <f aca="false">IF(E14="","",IF(E14&gt;=4,"Nujno – naslednje četrtletje","Ni nujno"))</f>
        <v/>
      </c>
      <c r="G14" s="4"/>
    </row>
    <row r="15" customFormat="false" ht="19.5" hidden="false" customHeight="true" outlineLevel="0" collapsed="false">
      <c r="A15" s="17"/>
      <c r="B15" s="4"/>
      <c r="C15" s="17"/>
      <c r="D15" s="17"/>
      <c r="E15" s="18" t="str">
        <f aca="false">IF(COUNT(C15:D15)=0,"",AVERAGE(C15:D15))</f>
        <v/>
      </c>
      <c r="F15" s="19" t="str">
        <f aca="false">IF(E15="","",IF(E15&gt;=4,"Nujno – naslednje četrtletje","Ni nujno"))</f>
        <v/>
      </c>
      <c r="G15" s="4"/>
    </row>
    <row r="16" customFormat="false" ht="19.5" hidden="false" customHeight="true" outlineLevel="0" collapsed="false">
      <c r="A16" s="17"/>
      <c r="B16" s="4"/>
      <c r="C16" s="17"/>
      <c r="D16" s="17"/>
      <c r="E16" s="18" t="str">
        <f aca="false">IF(COUNT(C16:D16)=0,"",AVERAGE(C16:D16))</f>
        <v/>
      </c>
      <c r="F16" s="19" t="str">
        <f aca="false">IF(E16="","",IF(E16&gt;=4,"Nujno – naslednje četrtletje","Ni nujno"))</f>
        <v/>
      </c>
      <c r="G16" s="4"/>
    </row>
    <row r="18" customFormat="false" ht="21.75" hidden="false" customHeight="true" outlineLevel="0" collapsed="false">
      <c r="A18" s="20" t="s">
        <v>65</v>
      </c>
      <c r="B18" s="20"/>
      <c r="C18" s="20"/>
      <c r="D18" s="20"/>
      <c r="E18" s="7" t="n">
        <f aca="false">COUNTIF(E5:E16,"&gt;=4")</f>
        <v>4</v>
      </c>
    </row>
    <row r="19" customFormat="false" ht="21.75" hidden="false" customHeight="true" outlineLevel="0" collapsed="false">
      <c r="A19" s="20" t="s">
        <v>66</v>
      </c>
      <c r="B19" s="20"/>
      <c r="C19" s="20"/>
      <c r="D19" s="20"/>
      <c r="E19" s="18" t="n">
        <f aca="false">IF(COUNT(E5:E16)=0,"",AVERAGE(E5:E16))</f>
        <v>3.61111111111111</v>
      </c>
    </row>
    <row r="21" customFormat="false" ht="30" hidden="false" customHeight="true" outlineLevel="0" collapsed="false">
      <c r="A21" s="2" t="s">
        <v>67</v>
      </c>
      <c r="B21" s="2"/>
      <c r="C21" s="2"/>
      <c r="D21" s="2"/>
      <c r="E21" s="2"/>
      <c r="F21" s="2"/>
      <c r="G21" s="2"/>
    </row>
    <row r="22" customFormat="false" ht="15" hidden="false" customHeight="false" outlineLevel="0" collapsed="false">
      <c r="A22" s="15" t="s">
        <v>42</v>
      </c>
    </row>
  </sheetData>
  <sheetProtection sheet="true"/>
  <mergeCells count="4">
    <mergeCell ref="A2:G2"/>
    <mergeCell ref="A18:D18"/>
    <mergeCell ref="A19:D19"/>
    <mergeCell ref="A21:G21"/>
  </mergeCells>
  <conditionalFormatting sqref="E5:F16">
    <cfRule type="expression" priority="2" aboveAverage="0" equalAverage="0" bottom="0" percent="0" rank="0" text="" dxfId="8">
      <formula>AND(ISNUMBER($E5),$E5&gt;=4)</formula>
    </cfRule>
  </conditionalFormatting>
  <dataValidations count="1">
    <dataValidation allowBlank="true" error="Vpišite celo število od 1 do 5." errorStyle="stop" errorTitle="Ocena" operator="between" showDropDown="false" showErrorMessage="true" showInputMessage="false" sqref="C5:D16" type="whole">
      <formula1>1</formula1>
      <formula2>5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&amp;RPonazoritveni primer — orova.vn</oddHeader>
    <oddFooter>&amp;CPonazoritveni primer — orova.vn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6"/>
    <col collapsed="false" customWidth="true" hidden="false" outlineLevel="0" max="4" min="4" style="0" width="44"/>
  </cols>
  <sheetData>
    <row r="1" customFormat="false" ht="17.35" hidden="false" customHeight="false" outlineLevel="0" collapsed="false">
      <c r="A1" s="1" t="s">
        <v>68</v>
      </c>
    </row>
    <row r="2" customFormat="false" ht="33.75" hidden="false" customHeight="true" outlineLevel="0" collapsed="false">
      <c r="A2" s="2" t="s">
        <v>69</v>
      </c>
      <c r="B2" s="2"/>
      <c r="C2" s="2"/>
      <c r="D2" s="2"/>
    </row>
    <row r="4" customFormat="false" ht="27.75" hidden="false" customHeight="true" outlineLevel="0" collapsed="false">
      <c r="A4" s="3" t="s">
        <v>70</v>
      </c>
      <c r="B4" s="3" t="s">
        <v>71</v>
      </c>
      <c r="C4" s="3" t="s">
        <v>72</v>
      </c>
      <c r="D4" s="3" t="s">
        <v>73</v>
      </c>
    </row>
    <row r="5" customFormat="false" ht="30" hidden="false" customHeight="true" outlineLevel="0" collapsed="false">
      <c r="A5" s="4" t="s">
        <v>74</v>
      </c>
      <c r="B5" s="8" t="s">
        <v>75</v>
      </c>
      <c r="C5" s="21" t="n">
        <v>900</v>
      </c>
      <c r="D5" s="4" t="s">
        <v>76</v>
      </c>
    </row>
    <row r="6" customFormat="false" ht="30" hidden="false" customHeight="true" outlineLevel="0" collapsed="false">
      <c r="A6" s="4" t="s">
        <v>77</v>
      </c>
      <c r="B6" s="8" t="s">
        <v>75</v>
      </c>
      <c r="C6" s="21" t="n">
        <v>300</v>
      </c>
      <c r="D6" s="4" t="s">
        <v>78</v>
      </c>
    </row>
    <row r="7" customFormat="false" ht="30" hidden="false" customHeight="true" outlineLevel="0" collapsed="false">
      <c r="A7" s="4" t="s">
        <v>79</v>
      </c>
      <c r="B7" s="8" t="s">
        <v>80</v>
      </c>
      <c r="C7" s="21" t="n">
        <v>400</v>
      </c>
      <c r="D7" s="4" t="s">
        <v>81</v>
      </c>
    </row>
    <row r="8" customFormat="false" ht="30" hidden="false" customHeight="true" outlineLevel="0" collapsed="false">
      <c r="A8" s="4" t="s">
        <v>82</v>
      </c>
      <c r="B8" s="8" t="s">
        <v>80</v>
      </c>
      <c r="C8" s="21" t="n">
        <v>1200</v>
      </c>
      <c r="D8" s="4" t="s">
        <v>83</v>
      </c>
    </row>
    <row r="9" customFormat="false" ht="30" hidden="false" customHeight="true" outlineLevel="0" collapsed="false">
      <c r="A9" s="4" t="s">
        <v>84</v>
      </c>
      <c r="B9" s="8" t="s">
        <v>75</v>
      </c>
      <c r="C9" s="21" t="n">
        <v>200</v>
      </c>
      <c r="D9" s="4" t="s">
        <v>85</v>
      </c>
    </row>
    <row r="10" customFormat="false" ht="19.5" hidden="false" customHeight="true" outlineLevel="0" collapsed="false">
      <c r="A10" s="4"/>
      <c r="B10" s="8"/>
      <c r="C10" s="21"/>
      <c r="D10" s="4"/>
    </row>
    <row r="11" customFormat="false" ht="19.5" hidden="false" customHeight="true" outlineLevel="0" collapsed="false">
      <c r="A11" s="4"/>
      <c r="B11" s="8"/>
      <c r="C11" s="21"/>
      <c r="D11" s="4"/>
    </row>
    <row r="12" customFormat="false" ht="19.5" hidden="false" customHeight="true" outlineLevel="0" collapsed="false">
      <c r="A12" s="4"/>
      <c r="B12" s="8"/>
      <c r="C12" s="21"/>
      <c r="D12" s="4"/>
    </row>
    <row r="13" customFormat="false" ht="19.5" hidden="false" customHeight="true" outlineLevel="0" collapsed="false">
      <c r="A13" s="4"/>
      <c r="B13" s="8"/>
      <c r="C13" s="21"/>
      <c r="D13" s="4"/>
    </row>
    <row r="15" customFormat="false" ht="21.75" hidden="false" customHeight="true" outlineLevel="0" collapsed="false">
      <c r="A15" s="20" t="s">
        <v>86</v>
      </c>
      <c r="B15" s="20"/>
      <c r="C15" s="22" t="n">
        <f aca="false">SUMIF(B5:B13,"Neposredni",C5:C13)</f>
        <v>1400</v>
      </c>
    </row>
    <row r="16" customFormat="false" ht="21.75" hidden="false" customHeight="true" outlineLevel="0" collapsed="false">
      <c r="A16" s="20" t="s">
        <v>87</v>
      </c>
      <c r="B16" s="20"/>
      <c r="C16" s="22" t="n">
        <f aca="false">SUMIF(B5:B13,"Posredni",C5:C13)</f>
        <v>1600</v>
      </c>
    </row>
    <row r="17" customFormat="false" ht="24" hidden="false" customHeight="true" outlineLevel="0" collapsed="false">
      <c r="A17" s="11" t="s">
        <v>88</v>
      </c>
      <c r="B17" s="11"/>
      <c r="C17" s="23" t="n">
        <f aca="false">SUM(C5:C13)</f>
        <v>3000</v>
      </c>
      <c r="D17" s="13"/>
    </row>
    <row r="19" customFormat="false" ht="33.75" hidden="false" customHeight="true" outlineLevel="0" collapsed="false">
      <c r="A19" s="2" t="s">
        <v>89</v>
      </c>
      <c r="B19" s="2"/>
      <c r="C19" s="2"/>
      <c r="D19" s="2"/>
    </row>
    <row r="20" customFormat="false" ht="15" hidden="false" customHeight="false" outlineLevel="0" collapsed="false">
      <c r="A20" s="15" t="s">
        <v>42</v>
      </c>
    </row>
  </sheetData>
  <sheetProtection sheet="true"/>
  <mergeCells count="5">
    <mergeCell ref="A2:D2"/>
    <mergeCell ref="A15:B15"/>
    <mergeCell ref="A16:B16"/>
    <mergeCell ref="A17:B17"/>
    <mergeCell ref="A19:D19"/>
  </mergeCells>
  <dataValidations count="2">
    <dataValidation allowBlank="true" errorStyle="stop" operator="between" showDropDown="false" showErrorMessage="true" showInputMessage="false" sqref="B5:B13" type="list">
      <formula1>"Neposredni,Posredni"</formula1>
      <formula2>0</formula2>
    </dataValidation>
    <dataValidation allowBlank="true" errorStyle="stop" operator="greaterThanOrEqual" showDropDown="false" showErrorMessage="false" showInputMessage="false" sqref="C5:C13" type="decimal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&amp;RPonazoritveni primer — orova.vn</oddHeader>
    <oddFooter>&amp;CPonazoritveni primer — orova.vn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2026-10-25T00:28:44Z</dcterms:created>
  <dc:creator>openpyxl</dc:creator>
  <dc:description/>
  <dc:language>sl-SI</dc:language>
  <cp:lastModifiedBy/>
  <dcterms:modified xsi:type="dcterms:W3CDTF">2026-10-25T00:28:44Z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