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Duomenys" sheetId="1" state="visible" r:id="rId1"/>
    <sheet xmlns:r="http://schemas.openxmlformats.org/officeDocument/2006/relationships" name="Skaičiavimai" sheetId="2" state="visible" r:id="rId2"/>
    <sheet xmlns:r="http://schemas.openxmlformats.org/officeDocument/2006/relationships" name="Valdymo skydas" sheetId="3" state="visible" r:id="rId3"/>
  </sheets>
  <definedNames>
    <definedName name="_xlnm.Print_Area" localSheetId="1">'Skaičiavimai'!$A$1:$M$19</definedName>
    <definedName name="_xlnm.Print_Area" localSheetId="2">'Valdymo skydas'!$A$1:$P$34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yyyy&quot;-&quot;mm&quot;-&quot;dd"/>
    <numFmt numFmtId="166" formatCode="#,##0.00&quot; €&quot;"/>
    <numFmt numFmtId="167" formatCode="#,##0&quot; €&quot;"/>
    <numFmt numFmtId="168" formatCode="▲ +0.0%;▼ -0.0%;0.0%"/>
    <numFmt numFmtId="169" formatCode="0.0%"/>
    <numFmt numFmtId="170" formatCode="&quot;prieš &quot;#,##0&quot; €&quot;"/>
    <numFmt numFmtId="171" formatCode="#,##0&quot; užsakymų per metus&quot;"/>
    <numFmt numFmtId="172" formatCode="&quot;Planas: &quot;#,##0&quot; €&quot;"/>
  </numFmts>
  <fonts count="16">
    <font>
      <name val="Calibri"/>
      <family val="2"/>
      <color theme="1"/>
      <sz val="11"/>
      <scheme val="minor"/>
    </font>
    <font>
      <name val="Calibri"/>
      <i val="1"/>
      <color rgb="006B7280"/>
      <sz val="10"/>
    </font>
    <font>
      <name val="Calibri"/>
      <color rgb="006B7280"/>
      <sz val="10"/>
    </font>
    <font>
      <name val="Calibri"/>
      <b val="1"/>
      <color rgb="001F2937"/>
      <sz val="14"/>
    </font>
    <font>
      <name val="Calibri"/>
      <b val="1"/>
      <color rgb="00FFFFFF"/>
      <sz val="11"/>
    </font>
    <font>
      <name val="Calibri"/>
      <b val="1"/>
      <color rgb="001E3A5F"/>
      <sz val="10"/>
    </font>
    <font>
      <name val="Calibri"/>
      <b val="1"/>
      <color rgb="001F2937"/>
      <sz val="11"/>
    </font>
    <font>
      <name val="Calibri"/>
      <color rgb="006B7280"/>
      <sz val="9"/>
    </font>
    <font>
      <name val="Calibri"/>
      <i val="1"/>
      <color rgb="006B7280"/>
      <sz val="9"/>
    </font>
    <font>
      <name val="Calibri"/>
      <b val="1"/>
      <color rgb="001E3A5F"/>
      <sz val="18"/>
    </font>
    <font>
      <name val="Calibri"/>
      <b val="1"/>
      <color rgb="006B7280"/>
      <sz val="10"/>
    </font>
    <font>
      <name val="Calibri"/>
      <b val="1"/>
      <color rgb="001E3A5F"/>
      <sz val="11"/>
    </font>
    <font>
      <name val="Calibri"/>
      <b val="1"/>
      <color rgb="006B7280"/>
      <sz val="9"/>
    </font>
    <font>
      <name val="Calibri"/>
      <b val="1"/>
      <color rgb="001E3A5F"/>
      <sz val="22"/>
    </font>
    <font>
      <name val="Calibri"/>
      <color rgb="006B7280"/>
      <sz val="8"/>
    </font>
    <font>
      <name val="Calibri"/>
      <b val="1"/>
      <color rgb="001E3A5F"/>
      <sz val="12"/>
    </font>
  </fonts>
  <fills count="6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EF9C3"/>
      </patternFill>
    </fill>
    <fill>
      <patternFill patternType="solid">
        <fgColor rgb="00F4F5F7"/>
      </patternFill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1E3A5F"/>
      </left>
      <right style="thin">
        <color rgb="001E3A5F"/>
      </right>
      <top style="thin">
        <color rgb="001E3A5F"/>
      </top>
      <bottom style="thin">
        <color rgb="001E3A5F"/>
      </bottom>
    </border>
    <border>
      <left style="thin">
        <color rgb="00E2E8F0"/>
      </left>
      <top style="thin">
        <color rgb="00E2E8F0"/>
      </top>
    </border>
    <border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n">
        <color rgb="00E2E8F0"/>
      </left>
    </border>
    <border/>
    <border>
      <right style="thin">
        <color rgb="00E2E8F0"/>
      </right>
    </border>
    <border>
      <left style="thin">
        <color rgb="00E2E8F0"/>
      </left>
      <bottom style="thin">
        <color rgb="00E2E8F0"/>
      </bottom>
    </border>
    <border>
      <bottom style="thin">
        <color rgb="00E2E8F0"/>
      </bottom>
    </border>
    <border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0" fillId="0" borderId="1" pivotButton="0" quotePrefix="0" xfId="0"/>
    <xf numFmtId="167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1" fontId="0" fillId="0" borderId="1" applyAlignment="1" pivotButton="0" quotePrefix="0" xfId="0">
      <alignment horizontal="right"/>
    </xf>
    <xf numFmtId="167" fontId="0" fillId="3" borderId="1" applyProtection="1" pivotButton="0" quotePrefix="0" xfId="0">
      <protection locked="0" hidden="0"/>
    </xf>
    <xf numFmtId="0" fontId="0" fillId="0" borderId="1" applyAlignment="1" pivotButton="0" quotePrefix="0" xfId="0">
      <alignment horizontal="right"/>
    </xf>
    <xf numFmtId="167" fontId="6" fillId="0" borderId="1" pivotButton="0" quotePrefix="0" xfId="0"/>
    <xf numFmtId="0" fontId="7" fillId="0" borderId="1" pivotButton="0" quotePrefix="0" xfId="0"/>
    <xf numFmtId="0" fontId="6" fillId="0" borderId="1" pivotButton="0" quotePrefix="0" xfId="0"/>
    <xf numFmtId="168" fontId="6" fillId="0" borderId="1" pivotButton="0" quotePrefix="0" xfId="0"/>
    <xf numFmtId="165" fontId="0" fillId="0" borderId="1" applyAlignment="1" pivotButton="0" quotePrefix="0" xfId="0">
      <alignment horizontal="right"/>
    </xf>
    <xf numFmtId="166" fontId="6" fillId="0" borderId="1" pivotButton="0" quotePrefix="0" xfId="0"/>
    <xf numFmtId="169" fontId="6" fillId="0" borderId="1" pivotButton="0" quotePrefix="0" xfId="0"/>
    <xf numFmtId="0" fontId="8" fillId="0" borderId="0" applyAlignment="1" pivotButton="0" quotePrefix="0" xfId="0">
      <alignment vertical="top" wrapText="1"/>
    </xf>
    <xf numFmtId="3" fontId="6" fillId="0" borderId="1" pivotButton="0" quotePrefix="0" xfId="0"/>
    <xf numFmtId="0" fontId="0" fillId="4" borderId="0" pivotButton="0" quotePrefix="0" xfId="0"/>
    <xf numFmtId="0" fontId="9" fillId="4" borderId="0" pivotButton="0" quotePrefix="0" xfId="0"/>
    <xf numFmtId="0" fontId="1" fillId="4" borderId="0" applyAlignment="1" pivotButton="0" quotePrefix="0" xfId="0">
      <alignment horizontal="right" vertical="center"/>
    </xf>
    <xf numFmtId="0" fontId="10" fillId="4" borderId="0" applyAlignment="1" pivotButton="0" quotePrefix="0" xfId="0">
      <alignment horizontal="right" vertical="center" indent="1"/>
    </xf>
    <xf numFmtId="0" fontId="11" fillId="5" borderId="2" applyAlignment="1" applyProtection="1" pivotButton="0" quotePrefix="0" xfId="0">
      <alignment horizontal="center" vertical="center"/>
      <protection locked="0" hidden="0"/>
    </xf>
    <xf numFmtId="0" fontId="0" fillId="5" borderId="2" applyProtection="1" pivotButton="0" quotePrefix="0" xfId="0">
      <protection locked="0" hidden="0"/>
    </xf>
    <xf numFmtId="0" fontId="8" fillId="4" borderId="0" pivotButton="0" quotePrefix="0" xfId="0"/>
    <xf numFmtId="0" fontId="12" fillId="5" borderId="3" applyAlignment="1" pivotButton="0" quotePrefix="0" xfId="0">
      <alignment horizontal="center" vertical="bottom"/>
    </xf>
    <xf numFmtId="0" fontId="0" fillId="5" borderId="4" pivotButton="0" quotePrefix="0" xfId="0"/>
    <xf numFmtId="0" fontId="0" fillId="5" borderId="5" pivotButton="0" quotePrefix="0" xfId="0"/>
    <xf numFmtId="167" fontId="13" fillId="5" borderId="6" applyAlignment="1" pivotButton="0" quotePrefix="0" xfId="0">
      <alignment horizontal="center" vertical="center"/>
    </xf>
    <xf numFmtId="0" fontId="0" fillId="5" borderId="7" pivotButton="0" quotePrefix="0" xfId="0"/>
    <xf numFmtId="0" fontId="0" fillId="5" borderId="8" pivotButton="0" quotePrefix="0" xfId="0"/>
    <xf numFmtId="168" fontId="13" fillId="5" borderId="6" applyAlignment="1" pivotButton="0" quotePrefix="0" xfId="0">
      <alignment horizontal="center" vertical="center"/>
    </xf>
    <xf numFmtId="166" fontId="13" fillId="5" borderId="6" applyAlignment="1" pivotButton="0" quotePrefix="0" xfId="0">
      <alignment horizontal="center" vertical="center"/>
    </xf>
    <xf numFmtId="169" fontId="13" fillId="5" borderId="6" applyAlignment="1" pivotButton="0" quotePrefix="0" xfId="0">
      <alignment horizontal="center" vertical="center"/>
    </xf>
    <xf numFmtId="0" fontId="7" fillId="5" borderId="6" applyAlignment="1" pivotButton="0" quotePrefix="0" xfId="0">
      <alignment horizontal="center" vertical="center"/>
    </xf>
    <xf numFmtId="170" fontId="7" fillId="5" borderId="6" applyAlignment="1" pivotButton="0" quotePrefix="0" xfId="0">
      <alignment horizontal="center" vertical="center"/>
    </xf>
    <xf numFmtId="171" fontId="7" fillId="5" borderId="6" applyAlignment="1" pivotButton="0" quotePrefix="0" xfId="0">
      <alignment horizontal="center" vertical="center"/>
    </xf>
    <xf numFmtId="172" fontId="7" fillId="5" borderId="6" applyAlignment="1" pivotButton="0" quotePrefix="0" xfId="0">
      <alignment horizontal="center" vertical="center"/>
    </xf>
    <xf numFmtId="0" fontId="14" fillId="5" borderId="9" applyAlignment="1" pivotButton="0" quotePrefix="0" xfId="0">
      <alignment horizontal="center" vertical="center"/>
    </xf>
    <xf numFmtId="0" fontId="0" fillId="5" borderId="10" pivotButton="0" quotePrefix="0" xfId="0"/>
    <xf numFmtId="0" fontId="0" fillId="5" borderId="11" pivotButton="0" quotePrefix="0" xfId="0"/>
    <xf numFmtId="0" fontId="15" fillId="4" borderId="0" pivotButton="0" quotePrefix="0" xfId="0"/>
    <xf numFmtId="0" fontId="7" fillId="5" borderId="0" applyAlignment="1" pivotButton="0" quotePrefix="0" xfId="0">
      <alignment vertical="top" wrapText="1"/>
    </xf>
    <xf numFmtId="0" fontId="0" fillId="5" borderId="0" pivotButton="0" quotePrefix="0" xfId="0"/>
  </cellXfs>
  <cellStyles count="1">
    <cellStyle name="Normal" xfId="0" builtinId="0" hidden="0"/>
  </cellStyles>
  <dxfs count="4">
    <dxf>
      <font>
        <b val="1"/>
        <color rgb="0015803D"/>
      </font>
    </dxf>
    <dxf>
      <font>
        <b val="1"/>
        <color rgb="00B91C1C"/>
      </font>
    </dxf>
    <dxf>
      <font>
        <b val="1"/>
        <color rgb="0015803D"/>
        <sz val="22"/>
      </font>
    </dxf>
    <dxf>
      <font>
        <b val="1"/>
        <color rgb="00B91C1C"/>
        <sz val="2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F2937"/>
                </a:solidFill>
              </a:defRPr>
            </a:pPr>
            <a:r>
              <a:rPr sz="1100" b="1">
                <a:solidFill>
                  <a:srgbClr val="1F2937"/>
                </a:solidFill>
              </a:rPr>
              <a:t>Pardavimai pagal mėnesius (EUR)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'Skaičiavimai'!I3</f>
            </strRef>
          </tx>
          <spPr>
            <a:ln xmlns:a="http://schemas.openxmlformats.org/drawingml/2006/main" w="28575">
              <a:solidFill>
                <a:srgbClr val="1E3A5F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E3A5F"/>
              </a:solidFill>
              <a:ln xmlns:a="http://schemas.openxmlformats.org/drawingml/2006/main">
                <a:solidFill>
                  <a:srgbClr val="1E3A5F"/>
                </a:solidFill>
                <a:prstDash val="solid"/>
              </a:ln>
            </spPr>
          </marker>
          <cat>
            <numRef>
              <f>'Skaičiavimai'!$H$4:$H$15</f>
            </numRef>
          </cat>
          <val>
            <numRef>
              <f>'Skaičiavimai'!$I$4:$I$15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5E7EB"/>
              </a:solidFill>
              <a:prstDash val="solid"/>
            </a:ln>
          </spPr>
        </majorGridlines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F2937"/>
                </a:solidFill>
              </a:defRPr>
            </a:pPr>
            <a:r>
              <a:rPr sz="1100" b="1">
                <a:solidFill>
                  <a:srgbClr val="1F2937"/>
                </a:solidFill>
              </a:rPr>
              <a:t>Pardavimai pagal kategoriją (EUR)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'Skaičiavimai'!M3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solidFill>
                <a:srgbClr val="1E3A5F"/>
              </a:solidFill>
              <a:prstDash val="solid"/>
            </a:ln>
          </spPr>
          <cat>
            <numRef>
              <f>'Skaičiavimai'!$L$4:$L$7</f>
            </numRef>
          </cat>
          <val>
            <numRef>
              <f>'Skaičiavimai'!$M$4:$M$7</f>
            </numRef>
          </val>
        </ser>
        <gapWidth val="7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5E7EB"/>
              </a:solidFill>
              <a:prstDash val="solid"/>
            </a:ln>
          </spPr>
        </majorGridlines>
        <numFmt formatCode="#,##0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5004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9</row>
      <rowOff>0</rowOff>
    </from>
    <ext cx="4824000" cy="302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Pardavimai" displayName="tbl_Pardavimai" ref="A1:G1567" headerRowCount="1">
  <autoFilter ref="A1:G1567"/>
  <tableColumns count="7">
    <tableColumn id="1" name="Data"/>
    <tableColumn id="2" name="Mėnuo"/>
    <tableColumn id="3" name="Padalinys"/>
    <tableColumn id="4" name="Metai"/>
    <tableColumn id="5" name="Kategorija"/>
    <tableColumn id="6" name="Pardavimų suma"/>
    <tableColumn id="7" name="Užsakymai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6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8" customWidth="1" min="4" max="4"/>
    <col width="17" customWidth="1" min="5" max="5"/>
    <col width="17" customWidth="1" min="6" max="6"/>
    <col width="12" customWidth="1" min="7" max="7"/>
    <col width="3" customWidth="1" min="8" max="8"/>
    <col width="62" customWidth="1" min="9" max="9"/>
  </cols>
  <sheetData>
    <row r="1">
      <c r="A1" t="inlineStr">
        <is>
          <t>Data</t>
        </is>
      </c>
      <c r="B1" t="inlineStr">
        <is>
          <t>Mėnuo</t>
        </is>
      </c>
      <c r="C1" t="inlineStr">
        <is>
          <t>Padalinys</t>
        </is>
      </c>
      <c r="D1" t="inlineStr">
        <is>
          <t>Metai</t>
        </is>
      </c>
      <c r="E1" t="inlineStr">
        <is>
          <t>Kategorija</t>
        </is>
      </c>
      <c r="F1" t="inlineStr">
        <is>
          <t>Pardavimų suma</t>
        </is>
      </c>
      <c r="G1" t="inlineStr">
        <is>
          <t>Užsakymai</t>
        </is>
      </c>
      <c r="I1" s="1" t="inlineStr">
        <is>
          <t>Iliustracinis pavyzdys — orova.vn</t>
        </is>
      </c>
    </row>
    <row r="2">
      <c r="A2" s="2" t="n">
        <v>45292</v>
      </c>
      <c r="B2" s="3">
        <f>MONTH(tbl_Pardavimai[[#This Row],[Data]])</f>
        <v/>
      </c>
      <c r="C2" t="inlineStr">
        <is>
          <t>Vilnius</t>
        </is>
      </c>
      <c r="D2" s="3">
        <f>YEAR(tbl_Pardavimai[[#This Row],[Data]])</f>
        <v/>
      </c>
      <c r="E2" t="inlineStr">
        <is>
          <t>Šviestuvai</t>
        </is>
      </c>
      <c r="F2" s="4" t="n">
        <v>767.6799999999999</v>
      </c>
      <c r="G2" s="5" t="n">
        <v>9</v>
      </c>
      <c r="I2" s="6" t="inlineStr">
        <is>
          <t>Oficiali „Excel“ lentelė tbl_Pardavimai (1 žingsnis). Sumos eurais (EUR), datos formatu yyyy-mm-dd, laikotarpis 2024-01-01–2025-12-31. Stulpeliai „Mėnuo“ ir „Metai“ skaičiuojami formulėmis iš datos. Naujas eilutes įklijuokite iškart po paskutine: lentelė išsiplės pati, o lapų „Skaičiavimai“ ir „Valdymo skydas“ formulės jas įtrauks iš karto.</t>
        </is>
      </c>
    </row>
    <row r="3">
      <c r="A3" s="2" t="n">
        <v>45293</v>
      </c>
      <c r="B3" s="3">
        <f>MONTH(tbl_Pardavimai[[#This Row],[Data]])</f>
        <v/>
      </c>
      <c r="C3" t="inlineStr">
        <is>
          <t>Vilnius</t>
        </is>
      </c>
      <c r="D3" s="3">
        <f>YEAR(tbl_Pardavimai[[#This Row],[Data]])</f>
        <v/>
      </c>
      <c r="E3" t="inlineStr">
        <is>
          <t>Aksesuarai</t>
        </is>
      </c>
      <c r="F3" s="4" t="n">
        <v>103.03</v>
      </c>
      <c r="G3" s="5" t="n">
        <v>2</v>
      </c>
    </row>
    <row r="4">
      <c r="A4" s="2" t="n">
        <v>45293</v>
      </c>
      <c r="B4" s="3">
        <f>MONTH(tbl_Pardavimai[[#This Row],[Data]])</f>
        <v/>
      </c>
      <c r="C4" t="inlineStr">
        <is>
          <t>Vilnius</t>
        </is>
      </c>
      <c r="D4" s="3">
        <f>YEAR(tbl_Pardavimai[[#This Row],[Data]])</f>
        <v/>
      </c>
      <c r="E4" t="inlineStr">
        <is>
          <t>Elektronika</t>
        </is>
      </c>
      <c r="F4" s="4" t="n">
        <v>1782.36</v>
      </c>
      <c r="G4" s="5" t="n">
        <v>9</v>
      </c>
    </row>
    <row r="5">
      <c r="A5" s="2" t="n">
        <v>45294</v>
      </c>
      <c r="B5" s="3">
        <f>MONTH(tbl_Pardavimai[[#This Row],[Data]])</f>
        <v/>
      </c>
      <c r="C5" t="inlineStr">
        <is>
          <t>Vilnius</t>
        </is>
      </c>
      <c r="D5" s="3">
        <f>YEAR(tbl_Pardavimai[[#This Row],[Data]])</f>
        <v/>
      </c>
      <c r="E5" t="inlineStr">
        <is>
          <t>Šviestuvai</t>
        </is>
      </c>
      <c r="F5" s="4" t="n">
        <v>284.37</v>
      </c>
      <c r="G5" s="5" t="n">
        <v>3</v>
      </c>
    </row>
    <row r="6">
      <c r="A6" s="2" t="n">
        <v>45294</v>
      </c>
      <c r="B6" s="3">
        <f>MONTH(tbl_Pardavimai[[#This Row],[Data]])</f>
        <v/>
      </c>
      <c r="C6" t="inlineStr">
        <is>
          <t>Klaipėda</t>
        </is>
      </c>
      <c r="D6" s="3">
        <f>YEAR(tbl_Pardavimai[[#This Row],[Data]])</f>
        <v/>
      </c>
      <c r="E6" t="inlineStr">
        <is>
          <t>Buitinė technika</t>
        </is>
      </c>
      <c r="F6" s="4" t="n">
        <v>1121.93</v>
      </c>
      <c r="G6" s="5" t="n">
        <v>7</v>
      </c>
    </row>
    <row r="7">
      <c r="A7" s="2" t="n">
        <v>45295</v>
      </c>
      <c r="B7" s="3">
        <f>MONTH(tbl_Pardavimai[[#This Row],[Data]])</f>
        <v/>
      </c>
      <c r="C7" t="inlineStr">
        <is>
          <t>Kaunas</t>
        </is>
      </c>
      <c r="D7" s="3">
        <f>YEAR(tbl_Pardavimai[[#This Row],[Data]])</f>
        <v/>
      </c>
      <c r="E7" t="inlineStr">
        <is>
          <t>Buitinė technika</t>
        </is>
      </c>
      <c r="F7" s="4" t="n">
        <v>1286.92</v>
      </c>
      <c r="G7" s="5" t="n">
        <v>8</v>
      </c>
    </row>
    <row r="8">
      <c r="A8" s="2" t="n">
        <v>45295</v>
      </c>
      <c r="B8" s="3">
        <f>MONTH(tbl_Pardavimai[[#This Row],[Data]])</f>
        <v/>
      </c>
      <c r="C8" t="inlineStr">
        <is>
          <t>Klaipėda</t>
        </is>
      </c>
      <c r="D8" s="3">
        <f>YEAR(tbl_Pardavimai[[#This Row],[Data]])</f>
        <v/>
      </c>
      <c r="E8" t="inlineStr">
        <is>
          <t>Šviestuvai</t>
        </is>
      </c>
      <c r="F8" s="4" t="n">
        <v>699.38</v>
      </c>
      <c r="G8" s="5" t="n">
        <v>7</v>
      </c>
    </row>
    <row r="9">
      <c r="A9" s="2" t="n">
        <v>45296</v>
      </c>
      <c r="B9" s="3">
        <f>MONTH(tbl_Pardavimai[[#This Row],[Data]])</f>
        <v/>
      </c>
      <c r="C9" t="inlineStr">
        <is>
          <t>Klaipėda</t>
        </is>
      </c>
      <c r="D9" s="3">
        <f>YEAR(tbl_Pardavimai[[#This Row],[Data]])</f>
        <v/>
      </c>
      <c r="E9" t="inlineStr">
        <is>
          <t>Buitinė technika</t>
        </is>
      </c>
      <c r="F9" s="4" t="n">
        <v>811.38</v>
      </c>
      <c r="G9" s="5" t="n">
        <v>5</v>
      </c>
    </row>
    <row r="10">
      <c r="A10" s="2" t="n">
        <v>45297</v>
      </c>
      <c r="B10" s="3">
        <f>MONTH(tbl_Pardavimai[[#This Row],[Data]])</f>
        <v/>
      </c>
      <c r="C10" t="inlineStr">
        <is>
          <t>Vilnius</t>
        </is>
      </c>
      <c r="D10" s="3">
        <f>YEAR(tbl_Pardavimai[[#This Row],[Data]])</f>
        <v/>
      </c>
      <c r="E10" t="inlineStr">
        <is>
          <t>Buitinė technika</t>
        </is>
      </c>
      <c r="F10" s="4" t="n">
        <v>1480.98</v>
      </c>
      <c r="G10" s="5" t="n">
        <v>10</v>
      </c>
    </row>
    <row r="11">
      <c r="A11" s="2" t="n">
        <v>45297</v>
      </c>
      <c r="B11" s="3">
        <f>MONTH(tbl_Pardavimai[[#This Row],[Data]])</f>
        <v/>
      </c>
      <c r="C11" t="inlineStr">
        <is>
          <t>Klaipėda</t>
        </is>
      </c>
      <c r="D11" s="3">
        <f>YEAR(tbl_Pardavimai[[#This Row],[Data]])</f>
        <v/>
      </c>
      <c r="E11" t="inlineStr">
        <is>
          <t>Aksesuarai</t>
        </is>
      </c>
      <c r="F11" s="4" t="n">
        <v>429.21</v>
      </c>
      <c r="G11" s="5" t="n">
        <v>10</v>
      </c>
    </row>
    <row r="12">
      <c r="A12" s="2" t="n">
        <v>45298</v>
      </c>
      <c r="B12" s="3">
        <f>MONTH(tbl_Pardavimai[[#This Row],[Data]])</f>
        <v/>
      </c>
      <c r="C12" t="inlineStr">
        <is>
          <t>Kaunas</t>
        </is>
      </c>
      <c r="D12" s="3">
        <f>YEAR(tbl_Pardavimai[[#This Row],[Data]])</f>
        <v/>
      </c>
      <c r="E12" t="inlineStr">
        <is>
          <t>Aksesuarai</t>
        </is>
      </c>
      <c r="F12" s="4" t="n">
        <v>295.21</v>
      </c>
      <c r="G12" s="5" t="n">
        <v>7</v>
      </c>
    </row>
    <row r="13">
      <c r="A13" s="2" t="n">
        <v>45298</v>
      </c>
      <c r="B13" s="3">
        <f>MONTH(tbl_Pardavimai[[#This Row],[Data]])</f>
        <v/>
      </c>
      <c r="C13" t="inlineStr">
        <is>
          <t>Kaunas</t>
        </is>
      </c>
      <c r="D13" s="3">
        <f>YEAR(tbl_Pardavimai[[#This Row],[Data]])</f>
        <v/>
      </c>
      <c r="E13" t="inlineStr">
        <is>
          <t>Elektronika</t>
        </is>
      </c>
      <c r="F13" s="4" t="n">
        <v>1000.09</v>
      </c>
      <c r="G13" s="5" t="n">
        <v>5</v>
      </c>
    </row>
    <row r="14">
      <c r="A14" s="2" t="n">
        <v>45299</v>
      </c>
      <c r="B14" s="3">
        <f>MONTH(tbl_Pardavimai[[#This Row],[Data]])</f>
        <v/>
      </c>
      <c r="C14" t="inlineStr">
        <is>
          <t>Kaunas</t>
        </is>
      </c>
      <c r="D14" s="3">
        <f>YEAR(tbl_Pardavimai[[#This Row],[Data]])</f>
        <v/>
      </c>
      <c r="E14" t="inlineStr">
        <is>
          <t>Elektronika</t>
        </is>
      </c>
      <c r="F14" s="4" t="n">
        <v>433.28</v>
      </c>
      <c r="G14" s="5" t="n">
        <v>2</v>
      </c>
    </row>
    <row r="15">
      <c r="A15" s="2" t="n">
        <v>45300</v>
      </c>
      <c r="B15" s="3">
        <f>MONTH(tbl_Pardavimai[[#This Row],[Data]])</f>
        <v/>
      </c>
      <c r="C15" t="inlineStr">
        <is>
          <t>Vilnius</t>
        </is>
      </c>
      <c r="D15" s="3">
        <f>YEAR(tbl_Pardavimai[[#This Row],[Data]])</f>
        <v/>
      </c>
      <c r="E15" t="inlineStr">
        <is>
          <t>Elektronika</t>
        </is>
      </c>
      <c r="F15" s="4" t="n">
        <v>591.74</v>
      </c>
      <c r="G15" s="5" t="n">
        <v>3</v>
      </c>
    </row>
    <row r="16">
      <c r="A16" s="2" t="n">
        <v>45300</v>
      </c>
      <c r="B16" s="3">
        <f>MONTH(tbl_Pardavimai[[#This Row],[Data]])</f>
        <v/>
      </c>
      <c r="C16" t="inlineStr">
        <is>
          <t>Kaunas</t>
        </is>
      </c>
      <c r="D16" s="3">
        <f>YEAR(tbl_Pardavimai[[#This Row],[Data]])</f>
        <v/>
      </c>
      <c r="E16" t="inlineStr">
        <is>
          <t>Buitinė technika</t>
        </is>
      </c>
      <c r="F16" s="4" t="n">
        <v>1326.16</v>
      </c>
      <c r="G16" s="5" t="n">
        <v>9</v>
      </c>
    </row>
    <row r="17">
      <c r="A17" s="2" t="n">
        <v>45301</v>
      </c>
      <c r="B17" s="3">
        <f>MONTH(tbl_Pardavimai[[#This Row],[Data]])</f>
        <v/>
      </c>
      <c r="C17" t="inlineStr">
        <is>
          <t>Vilnius</t>
        </is>
      </c>
      <c r="D17" s="3">
        <f>YEAR(tbl_Pardavimai[[#This Row],[Data]])</f>
        <v/>
      </c>
      <c r="E17" t="inlineStr">
        <is>
          <t>Aksesuarai</t>
        </is>
      </c>
      <c r="F17" s="4" t="n">
        <v>398.82</v>
      </c>
      <c r="G17" s="5" t="n">
        <v>10</v>
      </c>
    </row>
    <row r="18">
      <c r="A18" s="2" t="n">
        <v>45301</v>
      </c>
      <c r="B18" s="3">
        <f>MONTH(tbl_Pardavimai[[#This Row],[Data]])</f>
        <v/>
      </c>
      <c r="C18" t="inlineStr">
        <is>
          <t>Kaunas</t>
        </is>
      </c>
      <c r="D18" s="3">
        <f>YEAR(tbl_Pardavimai[[#This Row],[Data]])</f>
        <v/>
      </c>
      <c r="E18" t="inlineStr">
        <is>
          <t>Buitinė technika</t>
        </is>
      </c>
      <c r="F18" s="4" t="n">
        <v>994.71</v>
      </c>
      <c r="G18" s="5" t="n">
        <v>6</v>
      </c>
    </row>
    <row r="19">
      <c r="A19" s="2" t="n">
        <v>45302</v>
      </c>
      <c r="B19" s="3">
        <f>MONTH(tbl_Pardavimai[[#This Row],[Data]])</f>
        <v/>
      </c>
      <c r="C19" t="inlineStr">
        <is>
          <t>Kaunas</t>
        </is>
      </c>
      <c r="D19" s="3">
        <f>YEAR(tbl_Pardavimai[[#This Row],[Data]])</f>
        <v/>
      </c>
      <c r="E19" t="inlineStr">
        <is>
          <t>Aksesuarai</t>
        </is>
      </c>
      <c r="F19" s="4" t="n">
        <v>196.44</v>
      </c>
      <c r="G19" s="5" t="n">
        <v>4</v>
      </c>
    </row>
    <row r="20">
      <c r="A20" s="2" t="n">
        <v>45302</v>
      </c>
      <c r="B20" s="3">
        <f>MONTH(tbl_Pardavimai[[#This Row],[Data]])</f>
        <v/>
      </c>
      <c r="C20" t="inlineStr">
        <is>
          <t>Klaipėda</t>
        </is>
      </c>
      <c r="D20" s="3">
        <f>YEAR(tbl_Pardavimai[[#This Row],[Data]])</f>
        <v/>
      </c>
      <c r="E20" t="inlineStr">
        <is>
          <t>Aksesuarai</t>
        </is>
      </c>
      <c r="F20" s="4" t="n">
        <v>82.31</v>
      </c>
      <c r="G20" s="5" t="n">
        <v>2</v>
      </c>
    </row>
    <row r="21">
      <c r="A21" s="2" t="n">
        <v>45303</v>
      </c>
      <c r="B21" s="3">
        <f>MONTH(tbl_Pardavimai[[#This Row],[Data]])</f>
        <v/>
      </c>
      <c r="C21" t="inlineStr">
        <is>
          <t>Vilnius</t>
        </is>
      </c>
      <c r="D21" s="3">
        <f>YEAR(tbl_Pardavimai[[#This Row],[Data]])</f>
        <v/>
      </c>
      <c r="E21" t="inlineStr">
        <is>
          <t>Šviestuvai</t>
        </is>
      </c>
      <c r="F21" s="4" t="n">
        <v>713.65</v>
      </c>
      <c r="G21" s="5" t="n">
        <v>8</v>
      </c>
    </row>
    <row r="22">
      <c r="A22" s="2" t="n">
        <v>45303</v>
      </c>
      <c r="B22" s="3">
        <f>MONTH(tbl_Pardavimai[[#This Row],[Data]])</f>
        <v/>
      </c>
      <c r="C22" t="inlineStr">
        <is>
          <t>Vilnius</t>
        </is>
      </c>
      <c r="D22" s="3">
        <f>YEAR(tbl_Pardavimai[[#This Row],[Data]])</f>
        <v/>
      </c>
      <c r="E22" t="inlineStr">
        <is>
          <t>Šviestuvai</t>
        </is>
      </c>
      <c r="F22" s="4" t="n">
        <v>637.8200000000001</v>
      </c>
      <c r="G22" s="5" t="n">
        <v>7</v>
      </c>
    </row>
    <row r="23">
      <c r="A23" s="2" t="n">
        <v>45304</v>
      </c>
      <c r="B23" s="3">
        <f>MONTH(tbl_Pardavimai[[#This Row],[Data]])</f>
        <v/>
      </c>
      <c r="C23" t="inlineStr">
        <is>
          <t>Vilnius</t>
        </is>
      </c>
      <c r="D23" s="3">
        <f>YEAR(tbl_Pardavimai[[#This Row],[Data]])</f>
        <v/>
      </c>
      <c r="E23" t="inlineStr">
        <is>
          <t>Buitinė technika</t>
        </is>
      </c>
      <c r="F23" s="4" t="n">
        <v>1309.56</v>
      </c>
      <c r="G23" s="5" t="n">
        <v>8</v>
      </c>
    </row>
    <row r="24">
      <c r="A24" s="2" t="n">
        <v>45305</v>
      </c>
      <c r="B24" s="3">
        <f>MONTH(tbl_Pardavimai[[#This Row],[Data]])</f>
        <v/>
      </c>
      <c r="C24" t="inlineStr">
        <is>
          <t>Vilnius</t>
        </is>
      </c>
      <c r="D24" s="3">
        <f>YEAR(tbl_Pardavimai[[#This Row],[Data]])</f>
        <v/>
      </c>
      <c r="E24" t="inlineStr">
        <is>
          <t>Aksesuarai</t>
        </is>
      </c>
      <c r="F24" s="4" t="n">
        <v>290.99</v>
      </c>
      <c r="G24" s="5" t="n">
        <v>7</v>
      </c>
    </row>
    <row r="25">
      <c r="A25" s="2" t="n">
        <v>45305</v>
      </c>
      <c r="B25" s="3">
        <f>MONTH(tbl_Pardavimai[[#This Row],[Data]])</f>
        <v/>
      </c>
      <c r="C25" t="inlineStr">
        <is>
          <t>Vilnius</t>
        </is>
      </c>
      <c r="D25" s="3">
        <f>YEAR(tbl_Pardavimai[[#This Row],[Data]])</f>
        <v/>
      </c>
      <c r="E25" t="inlineStr">
        <is>
          <t>Šviestuvai</t>
        </is>
      </c>
      <c r="F25" s="4" t="n">
        <v>644.8</v>
      </c>
      <c r="G25" s="5" t="n">
        <v>7</v>
      </c>
    </row>
    <row r="26">
      <c r="A26" s="2" t="n">
        <v>45306</v>
      </c>
      <c r="B26" s="3">
        <f>MONTH(tbl_Pardavimai[[#This Row],[Data]])</f>
        <v/>
      </c>
      <c r="C26" t="inlineStr">
        <is>
          <t>Vilnius</t>
        </is>
      </c>
      <c r="D26" s="3">
        <f>YEAR(tbl_Pardavimai[[#This Row],[Data]])</f>
        <v/>
      </c>
      <c r="E26" t="inlineStr">
        <is>
          <t>Aksesuarai</t>
        </is>
      </c>
      <c r="F26" s="4" t="n">
        <v>332.94</v>
      </c>
      <c r="G26" s="5" t="n">
        <v>8</v>
      </c>
    </row>
    <row r="27">
      <c r="A27" s="2" t="n">
        <v>45306</v>
      </c>
      <c r="B27" s="3">
        <f>MONTH(tbl_Pardavimai[[#This Row],[Data]])</f>
        <v/>
      </c>
      <c r="C27" t="inlineStr">
        <is>
          <t>Kaunas</t>
        </is>
      </c>
      <c r="D27" s="3">
        <f>YEAR(tbl_Pardavimai[[#This Row],[Data]])</f>
        <v/>
      </c>
      <c r="E27" t="inlineStr">
        <is>
          <t>Šviestuvai</t>
        </is>
      </c>
      <c r="F27" s="4" t="n">
        <v>239.2</v>
      </c>
      <c r="G27" s="5" t="n">
        <v>3</v>
      </c>
    </row>
    <row r="28">
      <c r="A28" s="2" t="n">
        <v>45307</v>
      </c>
      <c r="B28" s="3">
        <f>MONTH(tbl_Pardavimai[[#This Row],[Data]])</f>
        <v/>
      </c>
      <c r="C28" t="inlineStr">
        <is>
          <t>Kaunas</t>
        </is>
      </c>
      <c r="D28" s="3">
        <f>YEAR(tbl_Pardavimai[[#This Row],[Data]])</f>
        <v/>
      </c>
      <c r="E28" t="inlineStr">
        <is>
          <t>Buitinė technika</t>
        </is>
      </c>
      <c r="F28" s="4" t="n">
        <v>1341.61</v>
      </c>
      <c r="G28" s="5" t="n">
        <v>8</v>
      </c>
    </row>
    <row r="29">
      <c r="A29" s="2" t="n">
        <v>45308</v>
      </c>
      <c r="B29" s="3">
        <f>MONTH(tbl_Pardavimai[[#This Row],[Data]])</f>
        <v/>
      </c>
      <c r="C29" t="inlineStr">
        <is>
          <t>Kaunas</t>
        </is>
      </c>
      <c r="D29" s="3">
        <f>YEAR(tbl_Pardavimai[[#This Row],[Data]])</f>
        <v/>
      </c>
      <c r="E29" t="inlineStr">
        <is>
          <t>Šviestuvai</t>
        </is>
      </c>
      <c r="F29" s="4" t="n">
        <v>223.2</v>
      </c>
      <c r="G29" s="5" t="n">
        <v>3</v>
      </c>
    </row>
    <row r="30">
      <c r="A30" s="2" t="n">
        <v>45309</v>
      </c>
      <c r="B30" s="3">
        <f>MONTH(tbl_Pardavimai[[#This Row],[Data]])</f>
        <v/>
      </c>
      <c r="C30" t="inlineStr">
        <is>
          <t>Klaipėda</t>
        </is>
      </c>
      <c r="D30" s="3">
        <f>YEAR(tbl_Pardavimai[[#This Row],[Data]])</f>
        <v/>
      </c>
      <c r="E30" t="inlineStr">
        <is>
          <t>Elektronika</t>
        </is>
      </c>
      <c r="F30" s="4" t="n">
        <v>1195.79</v>
      </c>
      <c r="G30" s="5" t="n">
        <v>6</v>
      </c>
    </row>
    <row r="31">
      <c r="A31" s="2" t="n">
        <v>45309</v>
      </c>
      <c r="B31" s="3">
        <f>MONTH(tbl_Pardavimai[[#This Row],[Data]])</f>
        <v/>
      </c>
      <c r="C31" t="inlineStr">
        <is>
          <t>Kaunas</t>
        </is>
      </c>
      <c r="D31" s="3">
        <f>YEAR(tbl_Pardavimai[[#This Row],[Data]])</f>
        <v/>
      </c>
      <c r="E31" t="inlineStr">
        <is>
          <t>Aksesuarai</t>
        </is>
      </c>
      <c r="F31" s="4" t="n">
        <v>75.73</v>
      </c>
      <c r="G31" s="5" t="n">
        <v>2</v>
      </c>
    </row>
    <row r="32">
      <c r="A32" s="2" t="n">
        <v>45310</v>
      </c>
      <c r="B32" s="3">
        <f>MONTH(tbl_Pardavimai[[#This Row],[Data]])</f>
        <v/>
      </c>
      <c r="C32" t="inlineStr">
        <is>
          <t>Vilnius</t>
        </is>
      </c>
      <c r="D32" s="3">
        <f>YEAR(tbl_Pardavimai[[#This Row],[Data]])</f>
        <v/>
      </c>
      <c r="E32" t="inlineStr">
        <is>
          <t>Buitinė technika</t>
        </is>
      </c>
      <c r="F32" s="4" t="n">
        <v>895.8200000000001</v>
      </c>
      <c r="G32" s="5" t="n">
        <v>5</v>
      </c>
    </row>
    <row r="33">
      <c r="A33" s="2" t="n">
        <v>45310</v>
      </c>
      <c r="B33" s="3">
        <f>MONTH(tbl_Pardavimai[[#This Row],[Data]])</f>
        <v/>
      </c>
      <c r="C33" t="inlineStr">
        <is>
          <t>Klaipėda</t>
        </is>
      </c>
      <c r="D33" s="3">
        <f>YEAR(tbl_Pardavimai[[#This Row],[Data]])</f>
        <v/>
      </c>
      <c r="E33" t="inlineStr">
        <is>
          <t>Buitinė technika</t>
        </is>
      </c>
      <c r="F33" s="4" t="n">
        <v>559.1900000000001</v>
      </c>
      <c r="G33" s="5" t="n">
        <v>4</v>
      </c>
    </row>
    <row r="34">
      <c r="A34" s="2" t="n">
        <v>45311</v>
      </c>
      <c r="B34" s="3">
        <f>MONTH(tbl_Pardavimai[[#This Row],[Data]])</f>
        <v/>
      </c>
      <c r="C34" t="inlineStr">
        <is>
          <t>Kaunas</t>
        </is>
      </c>
      <c r="D34" s="3">
        <f>YEAR(tbl_Pardavimai[[#This Row],[Data]])</f>
        <v/>
      </c>
      <c r="E34" t="inlineStr">
        <is>
          <t>Aksesuarai</t>
        </is>
      </c>
      <c r="F34" s="4" t="n">
        <v>193.66</v>
      </c>
      <c r="G34" s="5" t="n">
        <v>4</v>
      </c>
    </row>
    <row r="35">
      <c r="A35" s="2" t="n">
        <v>45312</v>
      </c>
      <c r="B35" s="3">
        <f>MONTH(tbl_Pardavimai[[#This Row],[Data]])</f>
        <v/>
      </c>
      <c r="C35" t="inlineStr">
        <is>
          <t>Kaunas</t>
        </is>
      </c>
      <c r="D35" s="3">
        <f>YEAR(tbl_Pardavimai[[#This Row],[Data]])</f>
        <v/>
      </c>
      <c r="E35" t="inlineStr">
        <is>
          <t>Buitinė technika</t>
        </is>
      </c>
      <c r="F35" s="4" t="n">
        <v>1245.93</v>
      </c>
      <c r="G35" s="5" t="n">
        <v>8</v>
      </c>
    </row>
    <row r="36">
      <c r="A36" s="2" t="n">
        <v>45312</v>
      </c>
      <c r="B36" s="3">
        <f>MONTH(tbl_Pardavimai[[#This Row],[Data]])</f>
        <v/>
      </c>
      <c r="C36" t="inlineStr">
        <is>
          <t>Klaipėda</t>
        </is>
      </c>
      <c r="D36" s="3">
        <f>YEAR(tbl_Pardavimai[[#This Row],[Data]])</f>
        <v/>
      </c>
      <c r="E36" t="inlineStr">
        <is>
          <t>Šviestuvai</t>
        </is>
      </c>
      <c r="F36" s="4" t="n">
        <v>583.65</v>
      </c>
      <c r="G36" s="5" t="n">
        <v>6</v>
      </c>
    </row>
    <row r="37">
      <c r="A37" s="2" t="n">
        <v>45313</v>
      </c>
      <c r="B37" s="3">
        <f>MONTH(tbl_Pardavimai[[#This Row],[Data]])</f>
        <v/>
      </c>
      <c r="C37" t="inlineStr">
        <is>
          <t>Vilnius</t>
        </is>
      </c>
      <c r="D37" s="3">
        <f>YEAR(tbl_Pardavimai[[#This Row],[Data]])</f>
        <v/>
      </c>
      <c r="E37" t="inlineStr">
        <is>
          <t>Elektronika</t>
        </is>
      </c>
      <c r="F37" s="4" t="n">
        <v>1066.95</v>
      </c>
      <c r="G37" s="5" t="n">
        <v>5</v>
      </c>
    </row>
    <row r="38">
      <c r="A38" s="2" t="n">
        <v>45313</v>
      </c>
      <c r="B38" s="3">
        <f>MONTH(tbl_Pardavimai[[#This Row],[Data]])</f>
        <v/>
      </c>
      <c r="C38" t="inlineStr">
        <is>
          <t>Vilnius</t>
        </is>
      </c>
      <c r="D38" s="3">
        <f>YEAR(tbl_Pardavimai[[#This Row],[Data]])</f>
        <v/>
      </c>
      <c r="E38" t="inlineStr">
        <is>
          <t>Buitinė technika</t>
        </is>
      </c>
      <c r="F38" s="4" t="n">
        <v>812.61</v>
      </c>
      <c r="G38" s="5" t="n">
        <v>5</v>
      </c>
    </row>
    <row r="39">
      <c r="A39" s="2" t="n">
        <v>45314</v>
      </c>
      <c r="B39" s="3">
        <f>MONTH(tbl_Pardavimai[[#This Row],[Data]])</f>
        <v/>
      </c>
      <c r="C39" t="inlineStr">
        <is>
          <t>Klaipėda</t>
        </is>
      </c>
      <c r="D39" s="3">
        <f>YEAR(tbl_Pardavimai[[#This Row],[Data]])</f>
        <v/>
      </c>
      <c r="E39" t="inlineStr">
        <is>
          <t>Buitinė technika</t>
        </is>
      </c>
      <c r="F39" s="4" t="n">
        <v>965.25</v>
      </c>
      <c r="G39" s="5" t="n">
        <v>5</v>
      </c>
    </row>
    <row r="40">
      <c r="A40" s="2" t="n">
        <v>45314</v>
      </c>
      <c r="B40" s="3">
        <f>MONTH(tbl_Pardavimai[[#This Row],[Data]])</f>
        <v/>
      </c>
      <c r="C40" t="inlineStr">
        <is>
          <t>Kaunas</t>
        </is>
      </c>
      <c r="D40" s="3">
        <f>YEAR(tbl_Pardavimai[[#This Row],[Data]])</f>
        <v/>
      </c>
      <c r="E40" t="inlineStr">
        <is>
          <t>Elektronika</t>
        </is>
      </c>
      <c r="F40" s="4" t="n">
        <v>1333.08</v>
      </c>
      <c r="G40" s="5" t="n">
        <v>7</v>
      </c>
    </row>
    <row r="41">
      <c r="A41" s="2" t="n">
        <v>45315</v>
      </c>
      <c r="B41" s="3">
        <f>MONTH(tbl_Pardavimai[[#This Row],[Data]])</f>
        <v/>
      </c>
      <c r="C41" t="inlineStr">
        <is>
          <t>Vilnius</t>
        </is>
      </c>
      <c r="D41" s="3">
        <f>YEAR(tbl_Pardavimai[[#This Row],[Data]])</f>
        <v/>
      </c>
      <c r="E41" t="inlineStr">
        <is>
          <t>Elektronika</t>
        </is>
      </c>
      <c r="F41" s="4" t="n">
        <v>618.48</v>
      </c>
      <c r="G41" s="5" t="n">
        <v>3</v>
      </c>
    </row>
    <row r="42">
      <c r="A42" s="2" t="n">
        <v>45315</v>
      </c>
      <c r="B42" s="3">
        <f>MONTH(tbl_Pardavimai[[#This Row],[Data]])</f>
        <v/>
      </c>
      <c r="C42" t="inlineStr">
        <is>
          <t>Vilnius</t>
        </is>
      </c>
      <c r="D42" s="3">
        <f>YEAR(tbl_Pardavimai[[#This Row],[Data]])</f>
        <v/>
      </c>
      <c r="E42" t="inlineStr">
        <is>
          <t>Šviestuvai</t>
        </is>
      </c>
      <c r="F42" s="4" t="n">
        <v>777.8</v>
      </c>
      <c r="G42" s="5" t="n">
        <v>8</v>
      </c>
    </row>
    <row r="43">
      <c r="A43" s="2" t="n">
        <v>45316</v>
      </c>
      <c r="B43" s="3">
        <f>MONTH(tbl_Pardavimai[[#This Row],[Data]])</f>
        <v/>
      </c>
      <c r="C43" t="inlineStr">
        <is>
          <t>Kaunas</t>
        </is>
      </c>
      <c r="D43" s="3">
        <f>YEAR(tbl_Pardavimai[[#This Row],[Data]])</f>
        <v/>
      </c>
      <c r="E43" t="inlineStr">
        <is>
          <t>Elektronika</t>
        </is>
      </c>
      <c r="F43" s="4" t="n">
        <v>787.67</v>
      </c>
      <c r="G43" s="5" t="n">
        <v>4</v>
      </c>
    </row>
    <row r="44">
      <c r="A44" s="2" t="n">
        <v>45317</v>
      </c>
      <c r="B44" s="3">
        <f>MONTH(tbl_Pardavimai[[#This Row],[Data]])</f>
        <v/>
      </c>
      <c r="C44" t="inlineStr">
        <is>
          <t>Klaipėda</t>
        </is>
      </c>
      <c r="D44" s="3">
        <f>YEAR(tbl_Pardavimai[[#This Row],[Data]])</f>
        <v/>
      </c>
      <c r="E44" t="inlineStr">
        <is>
          <t>Elektronika</t>
        </is>
      </c>
      <c r="F44" s="4" t="n">
        <v>1781.18</v>
      </c>
      <c r="G44" s="5" t="n">
        <v>8</v>
      </c>
    </row>
    <row r="45">
      <c r="A45" s="2" t="n">
        <v>45317</v>
      </c>
      <c r="B45" s="3">
        <f>MONTH(tbl_Pardavimai[[#This Row],[Data]])</f>
        <v/>
      </c>
      <c r="C45" t="inlineStr">
        <is>
          <t>Vilnius</t>
        </is>
      </c>
      <c r="D45" s="3">
        <f>YEAR(tbl_Pardavimai[[#This Row],[Data]])</f>
        <v/>
      </c>
      <c r="E45" t="inlineStr">
        <is>
          <t>Aksesuarai</t>
        </is>
      </c>
      <c r="F45" s="4" t="n">
        <v>429.79</v>
      </c>
      <c r="G45" s="5" t="n">
        <v>10</v>
      </c>
    </row>
    <row r="46">
      <c r="A46" s="2" t="n">
        <v>45318</v>
      </c>
      <c r="B46" s="3">
        <f>MONTH(tbl_Pardavimai[[#This Row],[Data]])</f>
        <v/>
      </c>
      <c r="C46" t="inlineStr">
        <is>
          <t>Kaunas</t>
        </is>
      </c>
      <c r="D46" s="3">
        <f>YEAR(tbl_Pardavimai[[#This Row],[Data]])</f>
        <v/>
      </c>
      <c r="E46" t="inlineStr">
        <is>
          <t>Buitinė technika</t>
        </is>
      </c>
      <c r="F46" s="4" t="n">
        <v>1043.96</v>
      </c>
      <c r="G46" s="5" t="n">
        <v>6</v>
      </c>
    </row>
    <row r="47">
      <c r="A47" s="2" t="n">
        <v>45319</v>
      </c>
      <c r="B47" s="3">
        <f>MONTH(tbl_Pardavimai[[#This Row],[Data]])</f>
        <v/>
      </c>
      <c r="C47" t="inlineStr">
        <is>
          <t>Vilnius</t>
        </is>
      </c>
      <c r="D47" s="3">
        <f>YEAR(tbl_Pardavimai[[#This Row],[Data]])</f>
        <v/>
      </c>
      <c r="E47" t="inlineStr">
        <is>
          <t>Buitinė technika</t>
        </is>
      </c>
      <c r="F47" s="4" t="n">
        <v>376.82</v>
      </c>
      <c r="G47" s="5" t="n">
        <v>2</v>
      </c>
    </row>
    <row r="48">
      <c r="A48" s="2" t="n">
        <v>45320</v>
      </c>
      <c r="B48" s="3">
        <f>MONTH(tbl_Pardavimai[[#This Row],[Data]])</f>
        <v/>
      </c>
      <c r="C48" t="inlineStr">
        <is>
          <t>Vilnius</t>
        </is>
      </c>
      <c r="D48" s="3">
        <f>YEAR(tbl_Pardavimai[[#This Row],[Data]])</f>
        <v/>
      </c>
      <c r="E48" t="inlineStr">
        <is>
          <t>Aksesuarai</t>
        </is>
      </c>
      <c r="F48" s="4" t="n">
        <v>339.16</v>
      </c>
      <c r="G48" s="5" t="n">
        <v>8</v>
      </c>
    </row>
    <row r="49">
      <c r="A49" s="2" t="n">
        <v>45321</v>
      </c>
      <c r="B49" s="3">
        <f>MONTH(tbl_Pardavimai[[#This Row],[Data]])</f>
        <v/>
      </c>
      <c r="C49" t="inlineStr">
        <is>
          <t>Klaipėda</t>
        </is>
      </c>
      <c r="D49" s="3">
        <f>YEAR(tbl_Pardavimai[[#This Row],[Data]])</f>
        <v/>
      </c>
      <c r="E49" t="inlineStr">
        <is>
          <t>Aksesuarai</t>
        </is>
      </c>
      <c r="F49" s="4" t="n">
        <v>169.63</v>
      </c>
      <c r="G49" s="5" t="n">
        <v>4</v>
      </c>
    </row>
    <row r="50">
      <c r="A50" s="2" t="n">
        <v>45321</v>
      </c>
      <c r="B50" s="3">
        <f>MONTH(tbl_Pardavimai[[#This Row],[Data]])</f>
        <v/>
      </c>
      <c r="C50" t="inlineStr">
        <is>
          <t>Vilnius</t>
        </is>
      </c>
      <c r="D50" s="3">
        <f>YEAR(tbl_Pardavimai[[#This Row],[Data]])</f>
        <v/>
      </c>
      <c r="E50" t="inlineStr">
        <is>
          <t>Aksesuarai</t>
        </is>
      </c>
      <c r="F50" s="4" t="n">
        <v>246.67</v>
      </c>
      <c r="G50" s="5" t="n">
        <v>6</v>
      </c>
    </row>
    <row r="51">
      <c r="A51" s="2" t="n">
        <v>45322</v>
      </c>
      <c r="B51" s="3">
        <f>MONTH(tbl_Pardavimai[[#This Row],[Data]])</f>
        <v/>
      </c>
      <c r="C51" t="inlineStr">
        <is>
          <t>Klaipėda</t>
        </is>
      </c>
      <c r="D51" s="3">
        <f>YEAR(tbl_Pardavimai[[#This Row],[Data]])</f>
        <v/>
      </c>
      <c r="E51" t="inlineStr">
        <is>
          <t>Elektronika</t>
        </is>
      </c>
      <c r="F51" s="4" t="n">
        <v>576.42</v>
      </c>
      <c r="G51" s="5" t="n">
        <v>3</v>
      </c>
    </row>
    <row r="52">
      <c r="A52" s="2" t="n">
        <v>45322</v>
      </c>
      <c r="B52" s="3">
        <f>MONTH(tbl_Pardavimai[[#This Row],[Data]])</f>
        <v/>
      </c>
      <c r="C52" t="inlineStr">
        <is>
          <t>Vilnius</t>
        </is>
      </c>
      <c r="D52" s="3">
        <f>YEAR(tbl_Pardavimai[[#This Row],[Data]])</f>
        <v/>
      </c>
      <c r="E52" t="inlineStr">
        <is>
          <t>Elektronika</t>
        </is>
      </c>
      <c r="F52" s="4" t="n">
        <v>1759.35</v>
      </c>
      <c r="G52" s="5" t="n">
        <v>9</v>
      </c>
    </row>
    <row r="53">
      <c r="A53" s="2" t="n">
        <v>45323</v>
      </c>
      <c r="B53" s="3">
        <f>MONTH(tbl_Pardavimai[[#This Row],[Data]])</f>
        <v/>
      </c>
      <c r="C53" t="inlineStr">
        <is>
          <t>Vilnius</t>
        </is>
      </c>
      <c r="D53" s="3">
        <f>YEAR(tbl_Pardavimai[[#This Row],[Data]])</f>
        <v/>
      </c>
      <c r="E53" t="inlineStr">
        <is>
          <t>Buitinė technika</t>
        </is>
      </c>
      <c r="F53" s="4" t="n">
        <v>477.33</v>
      </c>
      <c r="G53" s="5" t="n">
        <v>3</v>
      </c>
    </row>
    <row r="54">
      <c r="A54" s="2" t="n">
        <v>45323</v>
      </c>
      <c r="B54" s="3">
        <f>MONTH(tbl_Pardavimai[[#This Row],[Data]])</f>
        <v/>
      </c>
      <c r="C54" t="inlineStr">
        <is>
          <t>Kaunas</t>
        </is>
      </c>
      <c r="D54" s="3">
        <f>YEAR(tbl_Pardavimai[[#This Row],[Data]])</f>
        <v/>
      </c>
      <c r="E54" t="inlineStr">
        <is>
          <t>Aksesuarai</t>
        </is>
      </c>
      <c r="F54" s="4" t="n">
        <v>110.35</v>
      </c>
      <c r="G54" s="5" t="n">
        <v>3</v>
      </c>
    </row>
    <row r="55">
      <c r="A55" s="2" t="n">
        <v>45324</v>
      </c>
      <c r="B55" s="3">
        <f>MONTH(tbl_Pardavimai[[#This Row],[Data]])</f>
        <v/>
      </c>
      <c r="C55" t="inlineStr">
        <is>
          <t>Kaunas</t>
        </is>
      </c>
      <c r="D55" s="3">
        <f>YEAR(tbl_Pardavimai[[#This Row],[Data]])</f>
        <v/>
      </c>
      <c r="E55" t="inlineStr">
        <is>
          <t>Buitinė technika</t>
        </is>
      </c>
      <c r="F55" s="4" t="n">
        <v>696.62</v>
      </c>
      <c r="G55" s="5" t="n">
        <v>4</v>
      </c>
    </row>
    <row r="56">
      <c r="A56" s="2" t="n">
        <v>45324</v>
      </c>
      <c r="B56" s="3">
        <f>MONTH(tbl_Pardavimai[[#This Row],[Data]])</f>
        <v/>
      </c>
      <c r="C56" t="inlineStr">
        <is>
          <t>Vilnius</t>
        </is>
      </c>
      <c r="D56" s="3">
        <f>YEAR(tbl_Pardavimai[[#This Row],[Data]])</f>
        <v/>
      </c>
      <c r="E56" t="inlineStr">
        <is>
          <t>Aksesuarai</t>
        </is>
      </c>
      <c r="F56" s="4" t="n">
        <v>111.4</v>
      </c>
      <c r="G56" s="5" t="n">
        <v>2</v>
      </c>
    </row>
    <row r="57">
      <c r="A57" s="2" t="n">
        <v>45325</v>
      </c>
      <c r="B57" s="3">
        <f>MONTH(tbl_Pardavimai[[#This Row],[Data]])</f>
        <v/>
      </c>
      <c r="C57" t="inlineStr">
        <is>
          <t>Klaipėda</t>
        </is>
      </c>
      <c r="D57" s="3">
        <f>YEAR(tbl_Pardavimai[[#This Row],[Data]])</f>
        <v/>
      </c>
      <c r="E57" t="inlineStr">
        <is>
          <t>Buitinė technika</t>
        </is>
      </c>
      <c r="F57" s="4" t="n">
        <v>1342.24</v>
      </c>
      <c r="G57" s="5" t="n">
        <v>8</v>
      </c>
    </row>
    <row r="58">
      <c r="A58" s="2" t="n">
        <v>45325</v>
      </c>
      <c r="B58" s="3">
        <f>MONTH(tbl_Pardavimai[[#This Row],[Data]])</f>
        <v/>
      </c>
      <c r="C58" t="inlineStr">
        <is>
          <t>Klaipėda</t>
        </is>
      </c>
      <c r="D58" s="3">
        <f>YEAR(tbl_Pardavimai[[#This Row],[Data]])</f>
        <v/>
      </c>
      <c r="E58" t="inlineStr">
        <is>
          <t>Aksesuarai</t>
        </is>
      </c>
      <c r="F58" s="4" t="n">
        <v>410.96</v>
      </c>
      <c r="G58" s="5" t="n">
        <v>9</v>
      </c>
    </row>
    <row r="59">
      <c r="A59" s="2" t="n">
        <v>45326</v>
      </c>
      <c r="B59" s="3">
        <f>MONTH(tbl_Pardavimai[[#This Row],[Data]])</f>
        <v/>
      </c>
      <c r="C59" t="inlineStr">
        <is>
          <t>Vilnius</t>
        </is>
      </c>
      <c r="D59" s="3">
        <f>YEAR(tbl_Pardavimai[[#This Row],[Data]])</f>
        <v/>
      </c>
      <c r="E59" t="inlineStr">
        <is>
          <t>Aksesuarai</t>
        </is>
      </c>
      <c r="F59" s="4" t="n">
        <v>301.25</v>
      </c>
      <c r="G59" s="5" t="n">
        <v>7</v>
      </c>
    </row>
    <row r="60">
      <c r="A60" s="2" t="n">
        <v>45326</v>
      </c>
      <c r="B60" s="3">
        <f>MONTH(tbl_Pardavimai[[#This Row],[Data]])</f>
        <v/>
      </c>
      <c r="C60" t="inlineStr">
        <is>
          <t>Klaipėda</t>
        </is>
      </c>
      <c r="D60" s="3">
        <f>YEAR(tbl_Pardavimai[[#This Row],[Data]])</f>
        <v/>
      </c>
      <c r="E60" t="inlineStr">
        <is>
          <t>Aksesuarai</t>
        </is>
      </c>
      <c r="F60" s="4" t="n">
        <v>394.18</v>
      </c>
      <c r="G60" s="5" t="n">
        <v>9</v>
      </c>
    </row>
    <row r="61">
      <c r="A61" s="2" t="n">
        <v>45327</v>
      </c>
      <c r="B61" s="3">
        <f>MONTH(tbl_Pardavimai[[#This Row],[Data]])</f>
        <v/>
      </c>
      <c r="C61" t="inlineStr">
        <is>
          <t>Klaipėda</t>
        </is>
      </c>
      <c r="D61" s="3">
        <f>YEAR(tbl_Pardavimai[[#This Row],[Data]])</f>
        <v/>
      </c>
      <c r="E61" t="inlineStr">
        <is>
          <t>Aksesuarai</t>
        </is>
      </c>
      <c r="F61" s="4" t="n">
        <v>319.14</v>
      </c>
      <c r="G61" s="5" t="n">
        <v>7</v>
      </c>
    </row>
    <row r="62">
      <c r="A62" s="2" t="n">
        <v>45327</v>
      </c>
      <c r="B62" s="3">
        <f>MONTH(tbl_Pardavimai[[#This Row],[Data]])</f>
        <v/>
      </c>
      <c r="C62" t="inlineStr">
        <is>
          <t>Kaunas</t>
        </is>
      </c>
      <c r="D62" s="3">
        <f>YEAR(tbl_Pardavimai[[#This Row],[Data]])</f>
        <v/>
      </c>
      <c r="E62" t="inlineStr">
        <is>
          <t>Aksesuarai</t>
        </is>
      </c>
      <c r="F62" s="4" t="n">
        <v>62.22</v>
      </c>
      <c r="G62" s="5" t="n">
        <v>2</v>
      </c>
    </row>
    <row r="63">
      <c r="A63" s="2" t="n">
        <v>45328</v>
      </c>
      <c r="B63" s="3">
        <f>MONTH(tbl_Pardavimai[[#This Row],[Data]])</f>
        <v/>
      </c>
      <c r="C63" t="inlineStr">
        <is>
          <t>Kaunas</t>
        </is>
      </c>
      <c r="D63" s="3">
        <f>YEAR(tbl_Pardavimai[[#This Row],[Data]])</f>
        <v/>
      </c>
      <c r="E63" t="inlineStr">
        <is>
          <t>Šviestuvai</t>
        </is>
      </c>
      <c r="F63" s="4" t="n">
        <v>543.96</v>
      </c>
      <c r="G63" s="5" t="n">
        <v>5</v>
      </c>
    </row>
    <row r="64">
      <c r="A64" s="2" t="n">
        <v>45329</v>
      </c>
      <c r="B64" s="3">
        <f>MONTH(tbl_Pardavimai[[#This Row],[Data]])</f>
        <v/>
      </c>
      <c r="C64" t="inlineStr">
        <is>
          <t>Vilnius</t>
        </is>
      </c>
      <c r="D64" s="3">
        <f>YEAR(tbl_Pardavimai[[#This Row],[Data]])</f>
        <v/>
      </c>
      <c r="E64" t="inlineStr">
        <is>
          <t>Buitinė technika</t>
        </is>
      </c>
      <c r="F64" s="4" t="n">
        <v>912.3200000000001</v>
      </c>
      <c r="G64" s="5" t="n">
        <v>5</v>
      </c>
    </row>
    <row r="65">
      <c r="A65" s="2" t="n">
        <v>45329</v>
      </c>
      <c r="B65" s="3">
        <f>MONTH(tbl_Pardavimai[[#This Row],[Data]])</f>
        <v/>
      </c>
      <c r="C65" t="inlineStr">
        <is>
          <t>Vilnius</t>
        </is>
      </c>
      <c r="D65" s="3">
        <f>YEAR(tbl_Pardavimai[[#This Row],[Data]])</f>
        <v/>
      </c>
      <c r="E65" t="inlineStr">
        <is>
          <t>Aksesuarai</t>
        </is>
      </c>
      <c r="F65" s="4" t="n">
        <v>87.47</v>
      </c>
      <c r="G65" s="5" t="n">
        <v>2</v>
      </c>
    </row>
    <row r="66">
      <c r="A66" s="2" t="n">
        <v>45330</v>
      </c>
      <c r="B66" s="3">
        <f>MONTH(tbl_Pardavimai[[#This Row],[Data]])</f>
        <v/>
      </c>
      <c r="C66" t="inlineStr">
        <is>
          <t>Vilnius</t>
        </is>
      </c>
      <c r="D66" s="3">
        <f>YEAR(tbl_Pardavimai[[#This Row],[Data]])</f>
        <v/>
      </c>
      <c r="E66" t="inlineStr">
        <is>
          <t>Buitinė technika</t>
        </is>
      </c>
      <c r="F66" s="4" t="n">
        <v>1144.73</v>
      </c>
      <c r="G66" s="5" t="n">
        <v>7</v>
      </c>
    </row>
    <row r="67">
      <c r="A67" s="2" t="n">
        <v>45330</v>
      </c>
      <c r="B67" s="3">
        <f>MONTH(tbl_Pardavimai[[#This Row],[Data]])</f>
        <v/>
      </c>
      <c r="C67" t="inlineStr">
        <is>
          <t>Vilnius</t>
        </is>
      </c>
      <c r="D67" s="3">
        <f>YEAR(tbl_Pardavimai[[#This Row],[Data]])</f>
        <v/>
      </c>
      <c r="E67" t="inlineStr">
        <is>
          <t>Elektronika</t>
        </is>
      </c>
      <c r="F67" s="4" t="n">
        <v>1282.34</v>
      </c>
      <c r="G67" s="5" t="n">
        <v>6</v>
      </c>
    </row>
    <row r="68">
      <c r="A68" s="2" t="n">
        <v>45331</v>
      </c>
      <c r="B68" s="3">
        <f>MONTH(tbl_Pardavimai[[#This Row],[Data]])</f>
        <v/>
      </c>
      <c r="C68" t="inlineStr">
        <is>
          <t>Vilnius</t>
        </is>
      </c>
      <c r="D68" s="3">
        <f>YEAR(tbl_Pardavimai[[#This Row],[Data]])</f>
        <v/>
      </c>
      <c r="E68" t="inlineStr">
        <is>
          <t>Aksesuarai</t>
        </is>
      </c>
      <c r="F68" s="4" t="n">
        <v>236.61</v>
      </c>
      <c r="G68" s="5" t="n">
        <v>6</v>
      </c>
    </row>
    <row r="69">
      <c r="A69" s="2" t="n">
        <v>45332</v>
      </c>
      <c r="B69" s="3">
        <f>MONTH(tbl_Pardavimai[[#This Row],[Data]])</f>
        <v/>
      </c>
      <c r="C69" t="inlineStr">
        <is>
          <t>Klaipėda</t>
        </is>
      </c>
      <c r="D69" s="3">
        <f>YEAR(tbl_Pardavimai[[#This Row],[Data]])</f>
        <v/>
      </c>
      <c r="E69" t="inlineStr">
        <is>
          <t>Buitinė technika</t>
        </is>
      </c>
      <c r="F69" s="4" t="n">
        <v>1449.25</v>
      </c>
      <c r="G69" s="5" t="n">
        <v>9</v>
      </c>
    </row>
    <row r="70">
      <c r="A70" s="2" t="n">
        <v>45332</v>
      </c>
      <c r="B70" s="3">
        <f>MONTH(tbl_Pardavimai[[#This Row],[Data]])</f>
        <v/>
      </c>
      <c r="C70" t="inlineStr">
        <is>
          <t>Klaipėda</t>
        </is>
      </c>
      <c r="D70" s="3">
        <f>YEAR(tbl_Pardavimai[[#This Row],[Data]])</f>
        <v/>
      </c>
      <c r="E70" t="inlineStr">
        <is>
          <t>Buitinė technika</t>
        </is>
      </c>
      <c r="F70" s="4" t="n">
        <v>1025.8</v>
      </c>
      <c r="G70" s="5" t="n">
        <v>6</v>
      </c>
    </row>
    <row r="71">
      <c r="A71" s="2" t="n">
        <v>45333</v>
      </c>
      <c r="B71" s="3">
        <f>MONTH(tbl_Pardavimai[[#This Row],[Data]])</f>
        <v/>
      </c>
      <c r="C71" t="inlineStr">
        <is>
          <t>Klaipėda</t>
        </is>
      </c>
      <c r="D71" s="3">
        <f>YEAR(tbl_Pardavimai[[#This Row],[Data]])</f>
        <v/>
      </c>
      <c r="E71" t="inlineStr">
        <is>
          <t>Buitinė technika</t>
        </is>
      </c>
      <c r="F71" s="4" t="n">
        <v>1001.45</v>
      </c>
      <c r="G71" s="5" t="n">
        <v>6</v>
      </c>
    </row>
    <row r="72">
      <c r="A72" s="2" t="n">
        <v>45334</v>
      </c>
      <c r="B72" s="3">
        <f>MONTH(tbl_Pardavimai[[#This Row],[Data]])</f>
        <v/>
      </c>
      <c r="C72" t="inlineStr">
        <is>
          <t>Kaunas</t>
        </is>
      </c>
      <c r="D72" s="3">
        <f>YEAR(tbl_Pardavimai[[#This Row],[Data]])</f>
        <v/>
      </c>
      <c r="E72" t="inlineStr">
        <is>
          <t>Šviestuvai</t>
        </is>
      </c>
      <c r="F72" s="4" t="n">
        <v>271.87</v>
      </c>
      <c r="G72" s="5" t="n">
        <v>3</v>
      </c>
    </row>
    <row r="73">
      <c r="A73" s="2" t="n">
        <v>45334</v>
      </c>
      <c r="B73" s="3">
        <f>MONTH(tbl_Pardavimai[[#This Row],[Data]])</f>
        <v/>
      </c>
      <c r="C73" t="inlineStr">
        <is>
          <t>Kaunas</t>
        </is>
      </c>
      <c r="D73" s="3">
        <f>YEAR(tbl_Pardavimai[[#This Row],[Data]])</f>
        <v/>
      </c>
      <c r="E73" t="inlineStr">
        <is>
          <t>Šviestuvai</t>
        </is>
      </c>
      <c r="F73" s="4" t="n">
        <v>567.03</v>
      </c>
      <c r="G73" s="5" t="n">
        <v>6</v>
      </c>
    </row>
    <row r="74">
      <c r="A74" s="2" t="n">
        <v>45335</v>
      </c>
      <c r="B74" s="3">
        <f>MONTH(tbl_Pardavimai[[#This Row],[Data]])</f>
        <v/>
      </c>
      <c r="C74" t="inlineStr">
        <is>
          <t>Kaunas</t>
        </is>
      </c>
      <c r="D74" s="3">
        <f>YEAR(tbl_Pardavimai[[#This Row],[Data]])</f>
        <v/>
      </c>
      <c r="E74" t="inlineStr">
        <is>
          <t>Aksesuarai</t>
        </is>
      </c>
      <c r="F74" s="4" t="n">
        <v>410.08</v>
      </c>
      <c r="G74" s="5" t="n">
        <v>9</v>
      </c>
    </row>
    <row r="75">
      <c r="A75" s="2" t="n">
        <v>45335</v>
      </c>
      <c r="B75" s="3">
        <f>MONTH(tbl_Pardavimai[[#This Row],[Data]])</f>
        <v/>
      </c>
      <c r="C75" t="inlineStr">
        <is>
          <t>Kaunas</t>
        </is>
      </c>
      <c r="D75" s="3">
        <f>YEAR(tbl_Pardavimai[[#This Row],[Data]])</f>
        <v/>
      </c>
      <c r="E75" t="inlineStr">
        <is>
          <t>Elektronika</t>
        </is>
      </c>
      <c r="F75" s="4" t="n">
        <v>1313</v>
      </c>
      <c r="G75" s="5" t="n">
        <v>6</v>
      </c>
    </row>
    <row r="76">
      <c r="A76" s="2" t="n">
        <v>45336</v>
      </c>
      <c r="B76" s="3">
        <f>MONTH(tbl_Pardavimai[[#This Row],[Data]])</f>
        <v/>
      </c>
      <c r="C76" t="inlineStr">
        <is>
          <t>Kaunas</t>
        </is>
      </c>
      <c r="D76" s="3">
        <f>YEAR(tbl_Pardavimai[[#This Row],[Data]])</f>
        <v/>
      </c>
      <c r="E76" t="inlineStr">
        <is>
          <t>Elektronika</t>
        </is>
      </c>
      <c r="F76" s="4" t="n">
        <v>1434.34</v>
      </c>
      <c r="G76" s="5" t="n">
        <v>7</v>
      </c>
    </row>
    <row r="77">
      <c r="A77" s="2" t="n">
        <v>45336</v>
      </c>
      <c r="B77" s="3">
        <f>MONTH(tbl_Pardavimai[[#This Row],[Data]])</f>
        <v/>
      </c>
      <c r="C77" t="inlineStr">
        <is>
          <t>Vilnius</t>
        </is>
      </c>
      <c r="D77" s="3">
        <f>YEAR(tbl_Pardavimai[[#This Row],[Data]])</f>
        <v/>
      </c>
      <c r="E77" t="inlineStr">
        <is>
          <t>Aksesuarai</t>
        </is>
      </c>
      <c r="F77" s="4" t="n">
        <v>332.52</v>
      </c>
      <c r="G77" s="5" t="n">
        <v>8</v>
      </c>
    </row>
    <row r="78">
      <c r="A78" s="2" t="n">
        <v>45337</v>
      </c>
      <c r="B78" s="3">
        <f>MONTH(tbl_Pardavimai[[#This Row],[Data]])</f>
        <v/>
      </c>
      <c r="C78" t="inlineStr">
        <is>
          <t>Kaunas</t>
        </is>
      </c>
      <c r="D78" s="3">
        <f>YEAR(tbl_Pardavimai[[#This Row],[Data]])</f>
        <v/>
      </c>
      <c r="E78" t="inlineStr">
        <is>
          <t>Šviestuvai</t>
        </is>
      </c>
      <c r="F78" s="4" t="n">
        <v>637.99</v>
      </c>
      <c r="G78" s="5" t="n">
        <v>7</v>
      </c>
    </row>
    <row r="79">
      <c r="A79" s="2" t="n">
        <v>45337</v>
      </c>
      <c r="B79" s="3">
        <f>MONTH(tbl_Pardavimai[[#This Row],[Data]])</f>
        <v/>
      </c>
      <c r="C79" t="inlineStr">
        <is>
          <t>Kaunas</t>
        </is>
      </c>
      <c r="D79" s="3">
        <f>YEAR(tbl_Pardavimai[[#This Row],[Data]])</f>
        <v/>
      </c>
      <c r="E79" t="inlineStr">
        <is>
          <t>Šviestuvai</t>
        </is>
      </c>
      <c r="F79" s="4" t="n">
        <v>440.85</v>
      </c>
      <c r="G79" s="5" t="n">
        <v>5</v>
      </c>
    </row>
    <row r="80">
      <c r="A80" s="2" t="n">
        <v>45338</v>
      </c>
      <c r="B80" s="3">
        <f>MONTH(tbl_Pardavimai[[#This Row],[Data]])</f>
        <v/>
      </c>
      <c r="C80" t="inlineStr">
        <is>
          <t>Klaipėda</t>
        </is>
      </c>
      <c r="D80" s="3">
        <f>YEAR(tbl_Pardavimai[[#This Row],[Data]])</f>
        <v/>
      </c>
      <c r="E80" t="inlineStr">
        <is>
          <t>Aksesuarai</t>
        </is>
      </c>
      <c r="F80" s="4" t="n">
        <v>196.14</v>
      </c>
      <c r="G80" s="5" t="n">
        <v>5</v>
      </c>
    </row>
    <row r="81">
      <c r="A81" s="2" t="n">
        <v>45338</v>
      </c>
      <c r="B81" s="3">
        <f>MONTH(tbl_Pardavimai[[#This Row],[Data]])</f>
        <v/>
      </c>
      <c r="C81" t="inlineStr">
        <is>
          <t>Vilnius</t>
        </is>
      </c>
      <c r="D81" s="3">
        <f>YEAR(tbl_Pardavimai[[#This Row],[Data]])</f>
        <v/>
      </c>
      <c r="E81" t="inlineStr">
        <is>
          <t>Elektronika</t>
        </is>
      </c>
      <c r="F81" s="4" t="n">
        <v>2013.1</v>
      </c>
      <c r="G81" s="5" t="n">
        <v>10</v>
      </c>
    </row>
    <row r="82">
      <c r="A82" s="2" t="n">
        <v>45339</v>
      </c>
      <c r="B82" s="3">
        <f>MONTH(tbl_Pardavimai[[#This Row],[Data]])</f>
        <v/>
      </c>
      <c r="C82" t="inlineStr">
        <is>
          <t>Vilnius</t>
        </is>
      </c>
      <c r="D82" s="3">
        <f>YEAR(tbl_Pardavimai[[#This Row],[Data]])</f>
        <v/>
      </c>
      <c r="E82" t="inlineStr">
        <is>
          <t>Buitinė technika</t>
        </is>
      </c>
      <c r="F82" s="4" t="n">
        <v>987.1799999999999</v>
      </c>
      <c r="G82" s="5" t="n">
        <v>6</v>
      </c>
    </row>
    <row r="83">
      <c r="A83" s="2" t="n">
        <v>45340</v>
      </c>
      <c r="B83" s="3">
        <f>MONTH(tbl_Pardavimai[[#This Row],[Data]])</f>
        <v/>
      </c>
      <c r="C83" t="inlineStr">
        <is>
          <t>Klaipėda</t>
        </is>
      </c>
      <c r="D83" s="3">
        <f>YEAR(tbl_Pardavimai[[#This Row],[Data]])</f>
        <v/>
      </c>
      <c r="E83" t="inlineStr">
        <is>
          <t>Buitinė technika</t>
        </is>
      </c>
      <c r="F83" s="4" t="n">
        <v>729.9</v>
      </c>
      <c r="G83" s="5" t="n">
        <v>5</v>
      </c>
    </row>
    <row r="84">
      <c r="A84" s="2" t="n">
        <v>45341</v>
      </c>
      <c r="B84" s="3">
        <f>MONTH(tbl_Pardavimai[[#This Row],[Data]])</f>
        <v/>
      </c>
      <c r="C84" t="inlineStr">
        <is>
          <t>Klaipėda</t>
        </is>
      </c>
      <c r="D84" s="3">
        <f>YEAR(tbl_Pardavimai[[#This Row],[Data]])</f>
        <v/>
      </c>
      <c r="E84" t="inlineStr">
        <is>
          <t>Elektronika</t>
        </is>
      </c>
      <c r="F84" s="4" t="n">
        <v>779.8</v>
      </c>
      <c r="G84" s="5" t="n">
        <v>4</v>
      </c>
    </row>
    <row r="85">
      <c r="A85" s="2" t="n">
        <v>45341</v>
      </c>
      <c r="B85" s="3">
        <f>MONTH(tbl_Pardavimai[[#This Row],[Data]])</f>
        <v/>
      </c>
      <c r="C85" t="inlineStr">
        <is>
          <t>Kaunas</t>
        </is>
      </c>
      <c r="D85" s="3">
        <f>YEAR(tbl_Pardavimai[[#This Row],[Data]])</f>
        <v/>
      </c>
      <c r="E85" t="inlineStr">
        <is>
          <t>Aksesuarai</t>
        </is>
      </c>
      <c r="F85" s="4" t="n">
        <v>174.52</v>
      </c>
      <c r="G85" s="5" t="n">
        <v>4</v>
      </c>
    </row>
    <row r="86">
      <c r="A86" s="2" t="n">
        <v>45342</v>
      </c>
      <c r="B86" s="3">
        <f>MONTH(tbl_Pardavimai[[#This Row],[Data]])</f>
        <v/>
      </c>
      <c r="C86" t="inlineStr">
        <is>
          <t>Klaipėda</t>
        </is>
      </c>
      <c r="D86" s="3">
        <f>YEAR(tbl_Pardavimai[[#This Row],[Data]])</f>
        <v/>
      </c>
      <c r="E86" t="inlineStr">
        <is>
          <t>Šviestuvai</t>
        </is>
      </c>
      <c r="F86" s="4" t="n">
        <v>794.48</v>
      </c>
      <c r="G86" s="5" t="n">
        <v>8</v>
      </c>
    </row>
    <row r="87">
      <c r="A87" s="2" t="n">
        <v>45342</v>
      </c>
      <c r="B87" s="3">
        <f>MONTH(tbl_Pardavimai[[#This Row],[Data]])</f>
        <v/>
      </c>
      <c r="C87" t="inlineStr">
        <is>
          <t>Kaunas</t>
        </is>
      </c>
      <c r="D87" s="3">
        <f>YEAR(tbl_Pardavimai[[#This Row],[Data]])</f>
        <v/>
      </c>
      <c r="E87" t="inlineStr">
        <is>
          <t>Buitinė technika</t>
        </is>
      </c>
      <c r="F87" s="4" t="n">
        <v>1592.89</v>
      </c>
      <c r="G87" s="5" t="n">
        <v>9</v>
      </c>
    </row>
    <row r="88">
      <c r="A88" s="2" t="n">
        <v>45343</v>
      </c>
      <c r="B88" s="3">
        <f>MONTH(tbl_Pardavimai[[#This Row],[Data]])</f>
        <v/>
      </c>
      <c r="C88" t="inlineStr">
        <is>
          <t>Vilnius</t>
        </is>
      </c>
      <c r="D88" s="3">
        <f>YEAR(tbl_Pardavimai[[#This Row],[Data]])</f>
        <v/>
      </c>
      <c r="E88" t="inlineStr">
        <is>
          <t>Buitinė technika</t>
        </is>
      </c>
      <c r="F88" s="4" t="n">
        <v>664.4</v>
      </c>
      <c r="G88" s="5" t="n">
        <v>4</v>
      </c>
    </row>
    <row r="89">
      <c r="A89" s="2" t="n">
        <v>45343</v>
      </c>
      <c r="B89" s="3">
        <f>MONTH(tbl_Pardavimai[[#This Row],[Data]])</f>
        <v/>
      </c>
      <c r="C89" t="inlineStr">
        <is>
          <t>Kaunas</t>
        </is>
      </c>
      <c r="D89" s="3">
        <f>YEAR(tbl_Pardavimai[[#This Row],[Data]])</f>
        <v/>
      </c>
      <c r="E89" t="inlineStr">
        <is>
          <t>Šviestuvai</t>
        </is>
      </c>
      <c r="F89" s="4" t="n">
        <v>919.61</v>
      </c>
      <c r="G89" s="5" t="n">
        <v>10</v>
      </c>
    </row>
    <row r="90">
      <c r="A90" s="2" t="n">
        <v>45344</v>
      </c>
      <c r="B90" s="3">
        <f>MONTH(tbl_Pardavimai[[#This Row],[Data]])</f>
        <v/>
      </c>
      <c r="C90" t="inlineStr">
        <is>
          <t>Vilnius</t>
        </is>
      </c>
      <c r="D90" s="3">
        <f>YEAR(tbl_Pardavimai[[#This Row],[Data]])</f>
        <v/>
      </c>
      <c r="E90" t="inlineStr">
        <is>
          <t>Elektronika</t>
        </is>
      </c>
      <c r="F90" s="4" t="n">
        <v>1954.43</v>
      </c>
      <c r="G90" s="5" t="n">
        <v>9</v>
      </c>
    </row>
    <row r="91">
      <c r="A91" s="2" t="n">
        <v>45345</v>
      </c>
      <c r="B91" s="3">
        <f>MONTH(tbl_Pardavimai[[#This Row],[Data]])</f>
        <v/>
      </c>
      <c r="C91" t="inlineStr">
        <is>
          <t>Vilnius</t>
        </is>
      </c>
      <c r="D91" s="3">
        <f>YEAR(tbl_Pardavimai[[#This Row],[Data]])</f>
        <v/>
      </c>
      <c r="E91" t="inlineStr">
        <is>
          <t>Šviestuvai</t>
        </is>
      </c>
      <c r="F91" s="4" t="n">
        <v>283.12</v>
      </c>
      <c r="G91" s="5" t="n">
        <v>3</v>
      </c>
    </row>
    <row r="92">
      <c r="A92" s="2" t="n">
        <v>45345</v>
      </c>
      <c r="B92" s="3">
        <f>MONTH(tbl_Pardavimai[[#This Row],[Data]])</f>
        <v/>
      </c>
      <c r="C92" t="inlineStr">
        <is>
          <t>Vilnius</t>
        </is>
      </c>
      <c r="D92" s="3">
        <f>YEAR(tbl_Pardavimai[[#This Row],[Data]])</f>
        <v/>
      </c>
      <c r="E92" t="inlineStr">
        <is>
          <t>Elektronika</t>
        </is>
      </c>
      <c r="F92" s="4" t="n">
        <v>1078.01</v>
      </c>
      <c r="G92" s="5" t="n">
        <v>5</v>
      </c>
    </row>
    <row r="93">
      <c r="A93" s="2" t="n">
        <v>45346</v>
      </c>
      <c r="B93" s="3">
        <f>MONTH(tbl_Pardavimai[[#This Row],[Data]])</f>
        <v/>
      </c>
      <c r="C93" t="inlineStr">
        <is>
          <t>Vilnius</t>
        </is>
      </c>
      <c r="D93" s="3">
        <f>YEAR(tbl_Pardavimai[[#This Row],[Data]])</f>
        <v/>
      </c>
      <c r="E93" t="inlineStr">
        <is>
          <t>Šviestuvai</t>
        </is>
      </c>
      <c r="F93" s="4" t="n">
        <v>642.59</v>
      </c>
      <c r="G93" s="5" t="n">
        <v>8</v>
      </c>
    </row>
    <row r="94">
      <c r="A94" s="2" t="n">
        <v>45346</v>
      </c>
      <c r="B94" s="3">
        <f>MONTH(tbl_Pardavimai[[#This Row],[Data]])</f>
        <v/>
      </c>
      <c r="C94" t="inlineStr">
        <is>
          <t>Kaunas</t>
        </is>
      </c>
      <c r="D94" s="3">
        <f>YEAR(tbl_Pardavimai[[#This Row],[Data]])</f>
        <v/>
      </c>
      <c r="E94" t="inlineStr">
        <is>
          <t>Elektronika</t>
        </is>
      </c>
      <c r="F94" s="4" t="n">
        <v>544.08</v>
      </c>
      <c r="G94" s="5" t="n">
        <v>3</v>
      </c>
    </row>
    <row r="95">
      <c r="A95" s="2" t="n">
        <v>45347</v>
      </c>
      <c r="B95" s="3">
        <f>MONTH(tbl_Pardavimai[[#This Row],[Data]])</f>
        <v/>
      </c>
      <c r="C95" t="inlineStr">
        <is>
          <t>Klaipėda</t>
        </is>
      </c>
      <c r="D95" s="3">
        <f>YEAR(tbl_Pardavimai[[#This Row],[Data]])</f>
        <v/>
      </c>
      <c r="E95" t="inlineStr">
        <is>
          <t>Elektronika</t>
        </is>
      </c>
      <c r="F95" s="4" t="n">
        <v>1051.69</v>
      </c>
      <c r="G95" s="5" t="n">
        <v>6</v>
      </c>
    </row>
    <row r="96">
      <c r="A96" s="2" t="n">
        <v>45348</v>
      </c>
      <c r="B96" s="3">
        <f>MONTH(tbl_Pardavimai[[#This Row],[Data]])</f>
        <v/>
      </c>
      <c r="C96" t="inlineStr">
        <is>
          <t>Vilnius</t>
        </is>
      </c>
      <c r="D96" s="3">
        <f>YEAR(tbl_Pardavimai[[#This Row],[Data]])</f>
        <v/>
      </c>
      <c r="E96" t="inlineStr">
        <is>
          <t>Aksesuarai</t>
        </is>
      </c>
      <c r="F96" s="4" t="n">
        <v>366.23</v>
      </c>
      <c r="G96" s="5" t="n">
        <v>9</v>
      </c>
    </row>
    <row r="97">
      <c r="A97" s="2" t="n">
        <v>45348</v>
      </c>
      <c r="B97" s="3">
        <f>MONTH(tbl_Pardavimai[[#This Row],[Data]])</f>
        <v/>
      </c>
      <c r="C97" t="inlineStr">
        <is>
          <t>Vilnius</t>
        </is>
      </c>
      <c r="D97" s="3">
        <f>YEAR(tbl_Pardavimai[[#This Row],[Data]])</f>
        <v/>
      </c>
      <c r="E97" t="inlineStr">
        <is>
          <t>Buitinė technika</t>
        </is>
      </c>
      <c r="F97" s="4" t="n">
        <v>939.66</v>
      </c>
      <c r="G97" s="5" t="n">
        <v>6</v>
      </c>
    </row>
    <row r="98">
      <c r="A98" s="2" t="n">
        <v>45349</v>
      </c>
      <c r="B98" s="3">
        <f>MONTH(tbl_Pardavimai[[#This Row],[Data]])</f>
        <v/>
      </c>
      <c r="C98" t="inlineStr">
        <is>
          <t>Klaipėda</t>
        </is>
      </c>
      <c r="D98" s="3">
        <f>YEAR(tbl_Pardavimai[[#This Row],[Data]])</f>
        <v/>
      </c>
      <c r="E98" t="inlineStr">
        <is>
          <t>Aksesuarai</t>
        </is>
      </c>
      <c r="F98" s="4" t="n">
        <v>401.19</v>
      </c>
      <c r="G98" s="5" t="n">
        <v>10</v>
      </c>
    </row>
    <row r="99">
      <c r="A99" s="2" t="n">
        <v>45350</v>
      </c>
      <c r="B99" s="3">
        <f>MONTH(tbl_Pardavimai[[#This Row],[Data]])</f>
        <v/>
      </c>
      <c r="C99" t="inlineStr">
        <is>
          <t>Vilnius</t>
        </is>
      </c>
      <c r="D99" s="3">
        <f>YEAR(tbl_Pardavimai[[#This Row],[Data]])</f>
        <v/>
      </c>
      <c r="E99" t="inlineStr">
        <is>
          <t>Aksesuarai</t>
        </is>
      </c>
      <c r="F99" s="4" t="n">
        <v>394.94</v>
      </c>
      <c r="G99" s="5" t="n">
        <v>10</v>
      </c>
    </row>
    <row r="100">
      <c r="A100" s="2" t="n">
        <v>45350</v>
      </c>
      <c r="B100" s="3">
        <f>MONTH(tbl_Pardavimai[[#This Row],[Data]])</f>
        <v/>
      </c>
      <c r="C100" t="inlineStr">
        <is>
          <t>Kaunas</t>
        </is>
      </c>
      <c r="D100" s="3">
        <f>YEAR(tbl_Pardavimai[[#This Row],[Data]])</f>
        <v/>
      </c>
      <c r="E100" t="inlineStr">
        <is>
          <t>Buitinė technika</t>
        </is>
      </c>
      <c r="F100" s="4" t="n">
        <v>305.16</v>
      </c>
      <c r="G100" s="5" t="n">
        <v>2</v>
      </c>
    </row>
    <row r="101">
      <c r="A101" s="2" t="n">
        <v>45351</v>
      </c>
      <c r="B101" s="3">
        <f>MONTH(tbl_Pardavimai[[#This Row],[Data]])</f>
        <v/>
      </c>
      <c r="C101" t="inlineStr">
        <is>
          <t>Klaipėda</t>
        </is>
      </c>
      <c r="D101" s="3">
        <f>YEAR(tbl_Pardavimai[[#This Row],[Data]])</f>
        <v/>
      </c>
      <c r="E101" t="inlineStr">
        <is>
          <t>Šviestuvai</t>
        </is>
      </c>
      <c r="F101" s="4" t="n">
        <v>360.54</v>
      </c>
      <c r="G101" s="5" t="n">
        <v>4</v>
      </c>
    </row>
    <row r="102">
      <c r="A102" s="2" t="n">
        <v>45352</v>
      </c>
      <c r="B102" s="3">
        <f>MONTH(tbl_Pardavimai[[#This Row],[Data]])</f>
        <v/>
      </c>
      <c r="C102" t="inlineStr">
        <is>
          <t>Kaunas</t>
        </is>
      </c>
      <c r="D102" s="3">
        <f>YEAR(tbl_Pardavimai[[#This Row],[Data]])</f>
        <v/>
      </c>
      <c r="E102" t="inlineStr">
        <is>
          <t>Šviestuvai</t>
        </is>
      </c>
      <c r="F102" s="4" t="n">
        <v>522.72</v>
      </c>
      <c r="G102" s="5" t="n">
        <v>6</v>
      </c>
    </row>
    <row r="103">
      <c r="A103" s="2" t="n">
        <v>45352</v>
      </c>
      <c r="B103" s="3">
        <f>MONTH(tbl_Pardavimai[[#This Row],[Data]])</f>
        <v/>
      </c>
      <c r="C103" t="inlineStr">
        <is>
          <t>Kaunas</t>
        </is>
      </c>
      <c r="D103" s="3">
        <f>YEAR(tbl_Pardavimai[[#This Row],[Data]])</f>
        <v/>
      </c>
      <c r="E103" t="inlineStr">
        <is>
          <t>Buitinė technika</t>
        </is>
      </c>
      <c r="F103" s="4" t="n">
        <v>830.64</v>
      </c>
      <c r="G103" s="5" t="n">
        <v>5</v>
      </c>
    </row>
    <row r="104">
      <c r="A104" s="2" t="n">
        <v>45353</v>
      </c>
      <c r="B104" s="3">
        <f>MONTH(tbl_Pardavimai[[#This Row],[Data]])</f>
        <v/>
      </c>
      <c r="C104" t="inlineStr">
        <is>
          <t>Vilnius</t>
        </is>
      </c>
      <c r="D104" s="3">
        <f>YEAR(tbl_Pardavimai[[#This Row],[Data]])</f>
        <v/>
      </c>
      <c r="E104" t="inlineStr">
        <is>
          <t>Šviestuvai</t>
        </is>
      </c>
      <c r="F104" s="4" t="n">
        <v>881.4400000000001</v>
      </c>
      <c r="G104" s="5" t="n">
        <v>10</v>
      </c>
    </row>
    <row r="105">
      <c r="A105" s="2" t="n">
        <v>45353</v>
      </c>
      <c r="B105" s="3">
        <f>MONTH(tbl_Pardavimai[[#This Row],[Data]])</f>
        <v/>
      </c>
      <c r="C105" t="inlineStr">
        <is>
          <t>Kaunas</t>
        </is>
      </c>
      <c r="D105" s="3">
        <f>YEAR(tbl_Pardavimai[[#This Row],[Data]])</f>
        <v/>
      </c>
      <c r="E105" t="inlineStr">
        <is>
          <t>Aksesuarai</t>
        </is>
      </c>
      <c r="F105" s="4" t="n">
        <v>204.03</v>
      </c>
      <c r="G105" s="5" t="n">
        <v>4</v>
      </c>
    </row>
    <row r="106">
      <c r="A106" s="2" t="n">
        <v>45354</v>
      </c>
      <c r="B106" s="3">
        <f>MONTH(tbl_Pardavimai[[#This Row],[Data]])</f>
        <v/>
      </c>
      <c r="C106" t="inlineStr">
        <is>
          <t>Klaipėda</t>
        </is>
      </c>
      <c r="D106" s="3">
        <f>YEAR(tbl_Pardavimai[[#This Row],[Data]])</f>
        <v/>
      </c>
      <c r="E106" t="inlineStr">
        <is>
          <t>Buitinė technika</t>
        </is>
      </c>
      <c r="F106" s="4" t="n">
        <v>1552.09</v>
      </c>
      <c r="G106" s="5" t="n">
        <v>9</v>
      </c>
    </row>
    <row r="107">
      <c r="A107" s="2" t="n">
        <v>45355</v>
      </c>
      <c r="B107" s="3">
        <f>MONTH(tbl_Pardavimai[[#This Row],[Data]])</f>
        <v/>
      </c>
      <c r="C107" t="inlineStr">
        <is>
          <t>Kaunas</t>
        </is>
      </c>
      <c r="D107" s="3">
        <f>YEAR(tbl_Pardavimai[[#This Row],[Data]])</f>
        <v/>
      </c>
      <c r="E107" t="inlineStr">
        <is>
          <t>Aksesuarai</t>
        </is>
      </c>
      <c r="F107" s="4" t="n">
        <v>313.57</v>
      </c>
      <c r="G107" s="5" t="n">
        <v>7</v>
      </c>
    </row>
    <row r="108">
      <c r="A108" s="2" t="n">
        <v>45355</v>
      </c>
      <c r="B108" s="3">
        <f>MONTH(tbl_Pardavimai[[#This Row],[Data]])</f>
        <v/>
      </c>
      <c r="C108" t="inlineStr">
        <is>
          <t>Vilnius</t>
        </is>
      </c>
      <c r="D108" s="3">
        <f>YEAR(tbl_Pardavimai[[#This Row],[Data]])</f>
        <v/>
      </c>
      <c r="E108" t="inlineStr">
        <is>
          <t>Buitinė technika</t>
        </is>
      </c>
      <c r="F108" s="4" t="n">
        <v>663.88</v>
      </c>
      <c r="G108" s="5" t="n">
        <v>4</v>
      </c>
    </row>
    <row r="109">
      <c r="A109" s="2" t="n">
        <v>45356</v>
      </c>
      <c r="B109" s="3">
        <f>MONTH(tbl_Pardavimai[[#This Row],[Data]])</f>
        <v/>
      </c>
      <c r="C109" t="inlineStr">
        <is>
          <t>Vilnius</t>
        </is>
      </c>
      <c r="D109" s="3">
        <f>YEAR(tbl_Pardavimai[[#This Row],[Data]])</f>
        <v/>
      </c>
      <c r="E109" t="inlineStr">
        <is>
          <t>Elektronika</t>
        </is>
      </c>
      <c r="F109" s="4" t="n">
        <v>954.21</v>
      </c>
      <c r="G109" s="5" t="n">
        <v>5</v>
      </c>
    </row>
    <row r="110">
      <c r="A110" s="2" t="n">
        <v>45356</v>
      </c>
      <c r="B110" s="3">
        <f>MONTH(tbl_Pardavimai[[#This Row],[Data]])</f>
        <v/>
      </c>
      <c r="C110" t="inlineStr">
        <is>
          <t>Klaipėda</t>
        </is>
      </c>
      <c r="D110" s="3">
        <f>YEAR(tbl_Pardavimai[[#This Row],[Data]])</f>
        <v/>
      </c>
      <c r="E110" t="inlineStr">
        <is>
          <t>Šviestuvai</t>
        </is>
      </c>
      <c r="F110" s="4" t="n">
        <v>188.77</v>
      </c>
      <c r="G110" s="5" t="n">
        <v>2</v>
      </c>
    </row>
    <row r="111">
      <c r="A111" s="2" t="n">
        <v>45357</v>
      </c>
      <c r="B111" s="3">
        <f>MONTH(tbl_Pardavimai[[#This Row],[Data]])</f>
        <v/>
      </c>
      <c r="C111" t="inlineStr">
        <is>
          <t>Klaipėda</t>
        </is>
      </c>
      <c r="D111" s="3">
        <f>YEAR(tbl_Pardavimai[[#This Row],[Data]])</f>
        <v/>
      </c>
      <c r="E111" t="inlineStr">
        <is>
          <t>Aksesuarai</t>
        </is>
      </c>
      <c r="F111" s="4" t="n">
        <v>324.64</v>
      </c>
      <c r="G111" s="5" t="n">
        <v>8</v>
      </c>
    </row>
    <row r="112">
      <c r="A112" s="2" t="n">
        <v>45357</v>
      </c>
      <c r="B112" s="3">
        <f>MONTH(tbl_Pardavimai[[#This Row],[Data]])</f>
        <v/>
      </c>
      <c r="C112" t="inlineStr">
        <is>
          <t>Kaunas</t>
        </is>
      </c>
      <c r="D112" s="3">
        <f>YEAR(tbl_Pardavimai[[#This Row],[Data]])</f>
        <v/>
      </c>
      <c r="E112" t="inlineStr">
        <is>
          <t>Elektronika</t>
        </is>
      </c>
      <c r="F112" s="4" t="n">
        <v>1952.37</v>
      </c>
      <c r="G112" s="5" t="n">
        <v>9</v>
      </c>
    </row>
    <row r="113">
      <c r="A113" s="2" t="n">
        <v>45358</v>
      </c>
      <c r="B113" s="3">
        <f>MONTH(tbl_Pardavimai[[#This Row],[Data]])</f>
        <v/>
      </c>
      <c r="C113" t="inlineStr">
        <is>
          <t>Vilnius</t>
        </is>
      </c>
      <c r="D113" s="3">
        <f>YEAR(tbl_Pardavimai[[#This Row],[Data]])</f>
        <v/>
      </c>
      <c r="E113" t="inlineStr">
        <is>
          <t>Aksesuarai</t>
        </is>
      </c>
      <c r="F113" s="4" t="n">
        <v>60.83</v>
      </c>
      <c r="G113" s="5" t="n">
        <v>2</v>
      </c>
    </row>
    <row r="114">
      <c r="A114" s="2" t="n">
        <v>45358</v>
      </c>
      <c r="B114" s="3">
        <f>MONTH(tbl_Pardavimai[[#This Row],[Data]])</f>
        <v/>
      </c>
      <c r="C114" t="inlineStr">
        <is>
          <t>Vilnius</t>
        </is>
      </c>
      <c r="D114" s="3">
        <f>YEAR(tbl_Pardavimai[[#This Row],[Data]])</f>
        <v/>
      </c>
      <c r="E114" t="inlineStr">
        <is>
          <t>Aksesuarai</t>
        </is>
      </c>
      <c r="F114" s="4" t="n">
        <v>406.52</v>
      </c>
      <c r="G114" s="5" t="n">
        <v>10</v>
      </c>
    </row>
    <row r="115">
      <c r="A115" s="2" t="n">
        <v>45359</v>
      </c>
      <c r="B115" s="3">
        <f>MONTH(tbl_Pardavimai[[#This Row],[Data]])</f>
        <v/>
      </c>
      <c r="C115" t="inlineStr">
        <is>
          <t>Kaunas</t>
        </is>
      </c>
      <c r="D115" s="3">
        <f>YEAR(tbl_Pardavimai[[#This Row],[Data]])</f>
        <v/>
      </c>
      <c r="E115" t="inlineStr">
        <is>
          <t>Aksesuarai</t>
        </is>
      </c>
      <c r="F115" s="4" t="n">
        <v>226.6</v>
      </c>
      <c r="G115" s="5" t="n">
        <v>6</v>
      </c>
    </row>
    <row r="116">
      <c r="A116" s="2" t="n">
        <v>45359</v>
      </c>
      <c r="B116" s="3">
        <f>MONTH(tbl_Pardavimai[[#This Row],[Data]])</f>
        <v/>
      </c>
      <c r="C116" t="inlineStr">
        <is>
          <t>Kaunas</t>
        </is>
      </c>
      <c r="D116" s="3">
        <f>YEAR(tbl_Pardavimai[[#This Row],[Data]])</f>
        <v/>
      </c>
      <c r="E116" t="inlineStr">
        <is>
          <t>Elektronika</t>
        </is>
      </c>
      <c r="F116" s="4" t="n">
        <v>1654.48</v>
      </c>
      <c r="G116" s="5" t="n">
        <v>8</v>
      </c>
    </row>
    <row r="117">
      <c r="A117" s="2" t="n">
        <v>45360</v>
      </c>
      <c r="B117" s="3">
        <f>MONTH(tbl_Pardavimai[[#This Row],[Data]])</f>
        <v/>
      </c>
      <c r="C117" t="inlineStr">
        <is>
          <t>Vilnius</t>
        </is>
      </c>
      <c r="D117" s="3">
        <f>YEAR(tbl_Pardavimai[[#This Row],[Data]])</f>
        <v/>
      </c>
      <c r="E117" t="inlineStr">
        <is>
          <t>Elektronika</t>
        </is>
      </c>
      <c r="F117" s="4" t="n">
        <v>1707.91</v>
      </c>
      <c r="G117" s="5" t="n">
        <v>8</v>
      </c>
    </row>
    <row r="118">
      <c r="A118" s="2" t="n">
        <v>45360</v>
      </c>
      <c r="B118" s="3">
        <f>MONTH(tbl_Pardavimai[[#This Row],[Data]])</f>
        <v/>
      </c>
      <c r="C118" t="inlineStr">
        <is>
          <t>Vilnius</t>
        </is>
      </c>
      <c r="D118" s="3">
        <f>YEAR(tbl_Pardavimai[[#This Row],[Data]])</f>
        <v/>
      </c>
      <c r="E118" t="inlineStr">
        <is>
          <t>Buitinė technika</t>
        </is>
      </c>
      <c r="F118" s="4" t="n">
        <v>857.23</v>
      </c>
      <c r="G118" s="5" t="n">
        <v>5</v>
      </c>
    </row>
    <row r="119">
      <c r="A119" s="2" t="n">
        <v>45361</v>
      </c>
      <c r="B119" s="3">
        <f>MONTH(tbl_Pardavimai[[#This Row],[Data]])</f>
        <v/>
      </c>
      <c r="C119" t="inlineStr">
        <is>
          <t>Kaunas</t>
        </is>
      </c>
      <c r="D119" s="3">
        <f>YEAR(tbl_Pardavimai[[#This Row],[Data]])</f>
        <v/>
      </c>
      <c r="E119" t="inlineStr">
        <is>
          <t>Aksesuarai</t>
        </is>
      </c>
      <c r="F119" s="4" t="n">
        <v>245.48</v>
      </c>
      <c r="G119" s="5" t="n">
        <v>5</v>
      </c>
    </row>
    <row r="120">
      <c r="A120" s="2" t="n">
        <v>45361</v>
      </c>
      <c r="B120" s="3">
        <f>MONTH(tbl_Pardavimai[[#This Row],[Data]])</f>
        <v/>
      </c>
      <c r="C120" t="inlineStr">
        <is>
          <t>Vilnius</t>
        </is>
      </c>
      <c r="D120" s="3">
        <f>YEAR(tbl_Pardavimai[[#This Row],[Data]])</f>
        <v/>
      </c>
      <c r="E120" t="inlineStr">
        <is>
          <t>Buitinė technika</t>
        </is>
      </c>
      <c r="F120" s="4" t="n">
        <v>865.0599999999999</v>
      </c>
      <c r="G120" s="5" t="n">
        <v>5</v>
      </c>
    </row>
    <row r="121">
      <c r="A121" s="2" t="n">
        <v>45362</v>
      </c>
      <c r="B121" s="3">
        <f>MONTH(tbl_Pardavimai[[#This Row],[Data]])</f>
        <v/>
      </c>
      <c r="C121" t="inlineStr">
        <is>
          <t>Kaunas</t>
        </is>
      </c>
      <c r="D121" s="3">
        <f>YEAR(tbl_Pardavimai[[#This Row],[Data]])</f>
        <v/>
      </c>
      <c r="E121" t="inlineStr">
        <is>
          <t>Buitinė technika</t>
        </is>
      </c>
      <c r="F121" s="4" t="n">
        <v>891.3</v>
      </c>
      <c r="G121" s="5" t="n">
        <v>5</v>
      </c>
    </row>
    <row r="122">
      <c r="A122" s="2" t="n">
        <v>45363</v>
      </c>
      <c r="B122" s="3">
        <f>MONTH(tbl_Pardavimai[[#This Row],[Data]])</f>
        <v/>
      </c>
      <c r="C122" t="inlineStr">
        <is>
          <t>Kaunas</t>
        </is>
      </c>
      <c r="D122" s="3">
        <f>YEAR(tbl_Pardavimai[[#This Row],[Data]])</f>
        <v/>
      </c>
      <c r="E122" t="inlineStr">
        <is>
          <t>Buitinė technika</t>
        </is>
      </c>
      <c r="F122" s="4" t="n">
        <v>518.86</v>
      </c>
      <c r="G122" s="5" t="n">
        <v>3</v>
      </c>
    </row>
    <row r="123">
      <c r="A123" s="2" t="n">
        <v>45363</v>
      </c>
      <c r="B123" s="3">
        <f>MONTH(tbl_Pardavimai[[#This Row],[Data]])</f>
        <v/>
      </c>
      <c r="C123" t="inlineStr">
        <is>
          <t>Vilnius</t>
        </is>
      </c>
      <c r="D123" s="3">
        <f>YEAR(tbl_Pardavimai[[#This Row],[Data]])</f>
        <v/>
      </c>
      <c r="E123" t="inlineStr">
        <is>
          <t>Elektronika</t>
        </is>
      </c>
      <c r="F123" s="4" t="n">
        <v>2099.76</v>
      </c>
      <c r="G123" s="5" t="n">
        <v>10</v>
      </c>
    </row>
    <row r="124">
      <c r="A124" s="2" t="n">
        <v>45363</v>
      </c>
      <c r="B124" s="3">
        <f>MONTH(tbl_Pardavimai[[#This Row],[Data]])</f>
        <v/>
      </c>
      <c r="C124" t="inlineStr">
        <is>
          <t>Klaipėda</t>
        </is>
      </c>
      <c r="D124" s="3">
        <f>YEAR(tbl_Pardavimai[[#This Row],[Data]])</f>
        <v/>
      </c>
      <c r="E124" t="inlineStr">
        <is>
          <t>Šviestuvai</t>
        </is>
      </c>
      <c r="F124" s="4" t="n">
        <v>217.1</v>
      </c>
      <c r="G124" s="5" t="n">
        <v>3</v>
      </c>
    </row>
    <row r="125">
      <c r="A125" s="2" t="n">
        <v>45364</v>
      </c>
      <c r="B125" s="3">
        <f>MONTH(tbl_Pardavimai[[#This Row],[Data]])</f>
        <v/>
      </c>
      <c r="C125" t="inlineStr">
        <is>
          <t>Vilnius</t>
        </is>
      </c>
      <c r="D125" s="3">
        <f>YEAR(tbl_Pardavimai[[#This Row],[Data]])</f>
        <v/>
      </c>
      <c r="E125" t="inlineStr">
        <is>
          <t>Aksesuarai</t>
        </is>
      </c>
      <c r="F125" s="4" t="n">
        <v>319</v>
      </c>
      <c r="G125" s="5" t="n">
        <v>8</v>
      </c>
    </row>
    <row r="126">
      <c r="A126" s="2" t="n">
        <v>45364</v>
      </c>
      <c r="B126" s="3">
        <f>MONTH(tbl_Pardavimai[[#This Row],[Data]])</f>
        <v/>
      </c>
      <c r="C126" t="inlineStr">
        <is>
          <t>Kaunas</t>
        </is>
      </c>
      <c r="D126" s="3">
        <f>YEAR(tbl_Pardavimai[[#This Row],[Data]])</f>
        <v/>
      </c>
      <c r="E126" t="inlineStr">
        <is>
          <t>Buitinė technika</t>
        </is>
      </c>
      <c r="F126" s="4" t="n">
        <v>1307.43</v>
      </c>
      <c r="G126" s="5" t="n">
        <v>8</v>
      </c>
    </row>
    <row r="127">
      <c r="A127" s="2" t="n">
        <v>45365</v>
      </c>
      <c r="B127" s="3">
        <f>MONTH(tbl_Pardavimai[[#This Row],[Data]])</f>
        <v/>
      </c>
      <c r="C127" t="inlineStr">
        <is>
          <t>Kaunas</t>
        </is>
      </c>
      <c r="D127" s="3">
        <f>YEAR(tbl_Pardavimai[[#This Row],[Data]])</f>
        <v/>
      </c>
      <c r="E127" t="inlineStr">
        <is>
          <t>Šviestuvai</t>
        </is>
      </c>
      <c r="F127" s="4" t="n">
        <v>625.13</v>
      </c>
      <c r="G127" s="5" t="n">
        <v>7</v>
      </c>
    </row>
    <row r="128">
      <c r="A128" s="2" t="n">
        <v>45365</v>
      </c>
      <c r="B128" s="3">
        <f>MONTH(tbl_Pardavimai[[#This Row],[Data]])</f>
        <v/>
      </c>
      <c r="C128" t="inlineStr">
        <is>
          <t>Vilnius</t>
        </is>
      </c>
      <c r="D128" s="3">
        <f>YEAR(tbl_Pardavimai[[#This Row],[Data]])</f>
        <v/>
      </c>
      <c r="E128" t="inlineStr">
        <is>
          <t>Buitinė technika</t>
        </is>
      </c>
      <c r="F128" s="4" t="n">
        <v>993.63</v>
      </c>
      <c r="G128" s="5" t="n">
        <v>6</v>
      </c>
    </row>
    <row r="129">
      <c r="A129" s="2" t="n">
        <v>45366</v>
      </c>
      <c r="B129" s="3">
        <f>MONTH(tbl_Pardavimai[[#This Row],[Data]])</f>
        <v/>
      </c>
      <c r="C129" t="inlineStr">
        <is>
          <t>Kaunas</t>
        </is>
      </c>
      <c r="D129" s="3">
        <f>YEAR(tbl_Pardavimai[[#This Row],[Data]])</f>
        <v/>
      </c>
      <c r="E129" t="inlineStr">
        <is>
          <t>Aksesuarai</t>
        </is>
      </c>
      <c r="F129" s="4" t="n">
        <v>347.73</v>
      </c>
      <c r="G129" s="5" t="n">
        <v>8</v>
      </c>
    </row>
    <row r="130">
      <c r="A130" s="2" t="n">
        <v>45366</v>
      </c>
      <c r="B130" s="3">
        <f>MONTH(tbl_Pardavimai[[#This Row],[Data]])</f>
        <v/>
      </c>
      <c r="C130" t="inlineStr">
        <is>
          <t>Klaipėda</t>
        </is>
      </c>
      <c r="D130" s="3">
        <f>YEAR(tbl_Pardavimai[[#This Row],[Data]])</f>
        <v/>
      </c>
      <c r="E130" t="inlineStr">
        <is>
          <t>Buitinė technika</t>
        </is>
      </c>
      <c r="F130" s="4" t="n">
        <v>752.1799999999999</v>
      </c>
      <c r="G130" s="5" t="n">
        <v>5</v>
      </c>
    </row>
    <row r="131">
      <c r="A131" s="2" t="n">
        <v>45366</v>
      </c>
      <c r="B131" s="3">
        <f>MONTH(tbl_Pardavimai[[#This Row],[Data]])</f>
        <v/>
      </c>
      <c r="C131" t="inlineStr">
        <is>
          <t>Vilnius</t>
        </is>
      </c>
      <c r="D131" s="3">
        <f>YEAR(tbl_Pardavimai[[#This Row],[Data]])</f>
        <v/>
      </c>
      <c r="E131" t="inlineStr">
        <is>
          <t>Šviestuvai</t>
        </is>
      </c>
      <c r="F131" s="4" t="n">
        <v>412.73</v>
      </c>
      <c r="G131" s="5" t="n">
        <v>4</v>
      </c>
    </row>
    <row r="132">
      <c r="A132" s="2" t="n">
        <v>45367</v>
      </c>
      <c r="B132" s="3">
        <f>MONTH(tbl_Pardavimai[[#This Row],[Data]])</f>
        <v/>
      </c>
      <c r="C132" t="inlineStr">
        <is>
          <t>Klaipėda</t>
        </is>
      </c>
      <c r="D132" s="3">
        <f>YEAR(tbl_Pardavimai[[#This Row],[Data]])</f>
        <v/>
      </c>
      <c r="E132" t="inlineStr">
        <is>
          <t>Šviestuvai</t>
        </is>
      </c>
      <c r="F132" s="4" t="n">
        <v>570.26</v>
      </c>
      <c r="G132" s="5" t="n">
        <v>6</v>
      </c>
    </row>
    <row r="133">
      <c r="A133" s="2" t="n">
        <v>45367</v>
      </c>
      <c r="B133" s="3">
        <f>MONTH(tbl_Pardavimai[[#This Row],[Data]])</f>
        <v/>
      </c>
      <c r="C133" t="inlineStr">
        <is>
          <t>Kaunas</t>
        </is>
      </c>
      <c r="D133" s="3">
        <f>YEAR(tbl_Pardavimai[[#This Row],[Data]])</f>
        <v/>
      </c>
      <c r="E133" t="inlineStr">
        <is>
          <t>Buitinė technika</t>
        </is>
      </c>
      <c r="F133" s="4" t="n">
        <v>1306.01</v>
      </c>
      <c r="G133" s="5" t="n">
        <v>8</v>
      </c>
    </row>
    <row r="134">
      <c r="A134" s="2" t="n">
        <v>45368</v>
      </c>
      <c r="B134" s="3">
        <f>MONTH(tbl_Pardavimai[[#This Row],[Data]])</f>
        <v/>
      </c>
      <c r="C134" t="inlineStr">
        <is>
          <t>Vilnius</t>
        </is>
      </c>
      <c r="D134" s="3">
        <f>YEAR(tbl_Pardavimai[[#This Row],[Data]])</f>
        <v/>
      </c>
      <c r="E134" t="inlineStr">
        <is>
          <t>Elektronika</t>
        </is>
      </c>
      <c r="F134" s="4" t="n">
        <v>1973.33</v>
      </c>
      <c r="G134" s="5" t="n">
        <v>10</v>
      </c>
    </row>
    <row r="135">
      <c r="A135" s="2" t="n">
        <v>45369</v>
      </c>
      <c r="B135" s="3">
        <f>MONTH(tbl_Pardavimai[[#This Row],[Data]])</f>
        <v/>
      </c>
      <c r="C135" t="inlineStr">
        <is>
          <t>Vilnius</t>
        </is>
      </c>
      <c r="D135" s="3">
        <f>YEAR(tbl_Pardavimai[[#This Row],[Data]])</f>
        <v/>
      </c>
      <c r="E135" t="inlineStr">
        <is>
          <t>Buitinė technika</t>
        </is>
      </c>
      <c r="F135" s="4" t="n">
        <v>949.49</v>
      </c>
      <c r="G135" s="5" t="n">
        <v>6</v>
      </c>
    </row>
    <row r="136">
      <c r="A136" s="2" t="n">
        <v>45369</v>
      </c>
      <c r="B136" s="3">
        <f>MONTH(tbl_Pardavimai[[#This Row],[Data]])</f>
        <v/>
      </c>
      <c r="C136" t="inlineStr">
        <is>
          <t>Kaunas</t>
        </is>
      </c>
      <c r="D136" s="3">
        <f>YEAR(tbl_Pardavimai[[#This Row],[Data]])</f>
        <v/>
      </c>
      <c r="E136" t="inlineStr">
        <is>
          <t>Buitinė technika</t>
        </is>
      </c>
      <c r="F136" s="4" t="n">
        <v>827.12</v>
      </c>
      <c r="G136" s="5" t="n">
        <v>5</v>
      </c>
    </row>
    <row r="137">
      <c r="A137" s="2" t="n">
        <v>45370</v>
      </c>
      <c r="B137" s="3">
        <f>MONTH(tbl_Pardavimai[[#This Row],[Data]])</f>
        <v/>
      </c>
      <c r="C137" t="inlineStr">
        <is>
          <t>Klaipėda</t>
        </is>
      </c>
      <c r="D137" s="3">
        <f>YEAR(tbl_Pardavimai[[#This Row],[Data]])</f>
        <v/>
      </c>
      <c r="E137" t="inlineStr">
        <is>
          <t>Buitinė technika</t>
        </is>
      </c>
      <c r="F137" s="4" t="n">
        <v>1480.41</v>
      </c>
      <c r="G137" s="5" t="n">
        <v>9</v>
      </c>
    </row>
    <row r="138">
      <c r="A138" s="2" t="n">
        <v>45370</v>
      </c>
      <c r="B138" s="3">
        <f>MONTH(tbl_Pardavimai[[#This Row],[Data]])</f>
        <v/>
      </c>
      <c r="C138" t="inlineStr">
        <is>
          <t>Kaunas</t>
        </is>
      </c>
      <c r="D138" s="3">
        <f>YEAR(tbl_Pardavimai[[#This Row],[Data]])</f>
        <v/>
      </c>
      <c r="E138" t="inlineStr">
        <is>
          <t>Buitinė technika</t>
        </is>
      </c>
      <c r="F138" s="4" t="n">
        <v>1009.97</v>
      </c>
      <c r="G138" s="5" t="n">
        <v>6</v>
      </c>
    </row>
    <row r="139">
      <c r="A139" s="2" t="n">
        <v>45371</v>
      </c>
      <c r="B139" s="3">
        <f>MONTH(tbl_Pardavimai[[#This Row],[Data]])</f>
        <v/>
      </c>
      <c r="C139" t="inlineStr">
        <is>
          <t>Klaipėda</t>
        </is>
      </c>
      <c r="D139" s="3">
        <f>YEAR(tbl_Pardavimai[[#This Row],[Data]])</f>
        <v/>
      </c>
      <c r="E139" t="inlineStr">
        <is>
          <t>Buitinė technika</t>
        </is>
      </c>
      <c r="F139" s="4" t="n">
        <v>1477.5</v>
      </c>
      <c r="G139" s="5" t="n">
        <v>9</v>
      </c>
    </row>
    <row r="140">
      <c r="A140" s="2" t="n">
        <v>45371</v>
      </c>
      <c r="B140" s="3">
        <f>MONTH(tbl_Pardavimai[[#This Row],[Data]])</f>
        <v/>
      </c>
      <c r="C140" t="inlineStr">
        <is>
          <t>Kaunas</t>
        </is>
      </c>
      <c r="D140" s="3">
        <f>YEAR(tbl_Pardavimai[[#This Row],[Data]])</f>
        <v/>
      </c>
      <c r="E140" t="inlineStr">
        <is>
          <t>Elektronika</t>
        </is>
      </c>
      <c r="F140" s="4" t="n">
        <v>1731.28</v>
      </c>
      <c r="G140" s="5" t="n">
        <v>8</v>
      </c>
    </row>
    <row r="141">
      <c r="A141" s="2" t="n">
        <v>45372</v>
      </c>
      <c r="B141" s="3">
        <f>MONTH(tbl_Pardavimai[[#This Row],[Data]])</f>
        <v/>
      </c>
      <c r="C141" t="inlineStr">
        <is>
          <t>Vilnius</t>
        </is>
      </c>
      <c r="D141" s="3">
        <f>YEAR(tbl_Pardavimai[[#This Row],[Data]])</f>
        <v/>
      </c>
      <c r="E141" t="inlineStr">
        <is>
          <t>Šviestuvai</t>
        </is>
      </c>
      <c r="F141" s="4" t="n">
        <v>495.89</v>
      </c>
      <c r="G141" s="5" t="n">
        <v>6</v>
      </c>
    </row>
    <row r="142">
      <c r="A142" s="2" t="n">
        <v>45372</v>
      </c>
      <c r="B142" s="3">
        <f>MONTH(tbl_Pardavimai[[#This Row],[Data]])</f>
        <v/>
      </c>
      <c r="C142" t="inlineStr">
        <is>
          <t>Vilnius</t>
        </is>
      </c>
      <c r="D142" s="3">
        <f>YEAR(tbl_Pardavimai[[#This Row],[Data]])</f>
        <v/>
      </c>
      <c r="E142" t="inlineStr">
        <is>
          <t>Elektronika</t>
        </is>
      </c>
      <c r="F142" s="4" t="n">
        <v>1087.34</v>
      </c>
      <c r="G142" s="5" t="n">
        <v>5</v>
      </c>
    </row>
    <row r="143">
      <c r="A143" s="2" t="n">
        <v>45373</v>
      </c>
      <c r="B143" s="3">
        <f>MONTH(tbl_Pardavimai[[#This Row],[Data]])</f>
        <v/>
      </c>
      <c r="C143" t="inlineStr">
        <is>
          <t>Vilnius</t>
        </is>
      </c>
      <c r="D143" s="3">
        <f>YEAR(tbl_Pardavimai[[#This Row],[Data]])</f>
        <v/>
      </c>
      <c r="E143" t="inlineStr">
        <is>
          <t>Aksesuarai</t>
        </is>
      </c>
      <c r="F143" s="4" t="n">
        <v>443.54</v>
      </c>
      <c r="G143" s="5" t="n">
        <v>10</v>
      </c>
    </row>
    <row r="144">
      <c r="A144" s="2" t="n">
        <v>45373</v>
      </c>
      <c r="B144" s="3">
        <f>MONTH(tbl_Pardavimai[[#This Row],[Data]])</f>
        <v/>
      </c>
      <c r="C144" t="inlineStr">
        <is>
          <t>Vilnius</t>
        </is>
      </c>
      <c r="D144" s="3">
        <f>YEAR(tbl_Pardavimai[[#This Row],[Data]])</f>
        <v/>
      </c>
      <c r="E144" t="inlineStr">
        <is>
          <t>Šviestuvai</t>
        </is>
      </c>
      <c r="F144" s="4" t="n">
        <v>176.36</v>
      </c>
      <c r="G144" s="5" t="n">
        <v>2</v>
      </c>
    </row>
    <row r="145">
      <c r="A145" s="2" t="n">
        <v>45374</v>
      </c>
      <c r="B145" s="3">
        <f>MONTH(tbl_Pardavimai[[#This Row],[Data]])</f>
        <v/>
      </c>
      <c r="C145" t="inlineStr">
        <is>
          <t>Kaunas</t>
        </is>
      </c>
      <c r="D145" s="3">
        <f>YEAR(tbl_Pardavimai[[#This Row],[Data]])</f>
        <v/>
      </c>
      <c r="E145" t="inlineStr">
        <is>
          <t>Buitinė technika</t>
        </is>
      </c>
      <c r="F145" s="4" t="n">
        <v>1575.36</v>
      </c>
      <c r="G145" s="5" t="n">
        <v>10</v>
      </c>
    </row>
    <row r="146">
      <c r="A146" s="2" t="n">
        <v>45374</v>
      </c>
      <c r="B146" s="3">
        <f>MONTH(tbl_Pardavimai[[#This Row],[Data]])</f>
        <v/>
      </c>
      <c r="C146" t="inlineStr">
        <is>
          <t>Kaunas</t>
        </is>
      </c>
      <c r="D146" s="3">
        <f>YEAR(tbl_Pardavimai[[#This Row],[Data]])</f>
        <v/>
      </c>
      <c r="E146" t="inlineStr">
        <is>
          <t>Elektronika</t>
        </is>
      </c>
      <c r="F146" s="4" t="n">
        <v>1227.53</v>
      </c>
      <c r="G146" s="5" t="n">
        <v>6</v>
      </c>
    </row>
    <row r="147">
      <c r="A147" s="2" t="n">
        <v>45375</v>
      </c>
      <c r="B147" s="3">
        <f>MONTH(tbl_Pardavimai[[#This Row],[Data]])</f>
        <v/>
      </c>
      <c r="C147" t="inlineStr">
        <is>
          <t>Vilnius</t>
        </is>
      </c>
      <c r="D147" s="3">
        <f>YEAR(tbl_Pardavimai[[#This Row],[Data]])</f>
        <v/>
      </c>
      <c r="E147" t="inlineStr">
        <is>
          <t>Elektronika</t>
        </is>
      </c>
      <c r="F147" s="4" t="n">
        <v>1710.92</v>
      </c>
      <c r="G147" s="5" t="n">
        <v>8</v>
      </c>
    </row>
    <row r="148">
      <c r="A148" s="2" t="n">
        <v>45376</v>
      </c>
      <c r="B148" s="3">
        <f>MONTH(tbl_Pardavimai[[#This Row],[Data]])</f>
        <v/>
      </c>
      <c r="C148" t="inlineStr">
        <is>
          <t>Vilnius</t>
        </is>
      </c>
      <c r="D148" s="3">
        <f>YEAR(tbl_Pardavimai[[#This Row],[Data]])</f>
        <v/>
      </c>
      <c r="E148" t="inlineStr">
        <is>
          <t>Buitinė technika</t>
        </is>
      </c>
      <c r="F148" s="4" t="n">
        <v>356.25</v>
      </c>
      <c r="G148" s="5" t="n">
        <v>2</v>
      </c>
    </row>
    <row r="149">
      <c r="A149" s="2" t="n">
        <v>45376</v>
      </c>
      <c r="B149" s="3">
        <f>MONTH(tbl_Pardavimai[[#This Row],[Data]])</f>
        <v/>
      </c>
      <c r="C149" t="inlineStr">
        <is>
          <t>Vilnius</t>
        </is>
      </c>
      <c r="D149" s="3">
        <f>YEAR(tbl_Pardavimai[[#This Row],[Data]])</f>
        <v/>
      </c>
      <c r="E149" t="inlineStr">
        <is>
          <t>Buitinė technika</t>
        </is>
      </c>
      <c r="F149" s="4" t="n">
        <v>721.02</v>
      </c>
      <c r="G149" s="5" t="n">
        <v>4</v>
      </c>
    </row>
    <row r="150">
      <c r="A150" s="2" t="n">
        <v>45377</v>
      </c>
      <c r="B150" s="3">
        <f>MONTH(tbl_Pardavimai[[#This Row],[Data]])</f>
        <v/>
      </c>
      <c r="C150" t="inlineStr">
        <is>
          <t>Vilnius</t>
        </is>
      </c>
      <c r="D150" s="3">
        <f>YEAR(tbl_Pardavimai[[#This Row],[Data]])</f>
        <v/>
      </c>
      <c r="E150" t="inlineStr">
        <is>
          <t>Buitinė technika</t>
        </is>
      </c>
      <c r="F150" s="4" t="n">
        <v>471.7</v>
      </c>
      <c r="G150" s="5" t="n">
        <v>3</v>
      </c>
    </row>
    <row r="151">
      <c r="A151" s="2" t="n">
        <v>45377</v>
      </c>
      <c r="B151" s="3">
        <f>MONTH(tbl_Pardavimai[[#This Row],[Data]])</f>
        <v/>
      </c>
      <c r="C151" t="inlineStr">
        <is>
          <t>Vilnius</t>
        </is>
      </c>
      <c r="D151" s="3">
        <f>YEAR(tbl_Pardavimai[[#This Row],[Data]])</f>
        <v/>
      </c>
      <c r="E151" t="inlineStr">
        <is>
          <t>Buitinė technika</t>
        </is>
      </c>
      <c r="F151" s="4" t="n">
        <v>1473.67</v>
      </c>
      <c r="G151" s="5" t="n">
        <v>10</v>
      </c>
    </row>
    <row r="152">
      <c r="A152" s="2" t="n">
        <v>45378</v>
      </c>
      <c r="B152" s="3">
        <f>MONTH(tbl_Pardavimai[[#This Row],[Data]])</f>
        <v/>
      </c>
      <c r="C152" t="inlineStr">
        <is>
          <t>Vilnius</t>
        </is>
      </c>
      <c r="D152" s="3">
        <f>YEAR(tbl_Pardavimai[[#This Row],[Data]])</f>
        <v/>
      </c>
      <c r="E152" t="inlineStr">
        <is>
          <t>Elektronika</t>
        </is>
      </c>
      <c r="F152" s="4" t="n">
        <v>997.66</v>
      </c>
      <c r="G152" s="5" t="n">
        <v>5</v>
      </c>
    </row>
    <row r="153">
      <c r="A153" s="2" t="n">
        <v>45378</v>
      </c>
      <c r="B153" s="3">
        <f>MONTH(tbl_Pardavimai[[#This Row],[Data]])</f>
        <v/>
      </c>
      <c r="C153" t="inlineStr">
        <is>
          <t>Vilnius</t>
        </is>
      </c>
      <c r="D153" s="3">
        <f>YEAR(tbl_Pardavimai[[#This Row],[Data]])</f>
        <v/>
      </c>
      <c r="E153" t="inlineStr">
        <is>
          <t>Aksesuarai</t>
        </is>
      </c>
      <c r="F153" s="4" t="n">
        <v>272.74</v>
      </c>
      <c r="G153" s="5" t="n">
        <v>7</v>
      </c>
    </row>
    <row r="154">
      <c r="A154" s="2" t="n">
        <v>45379</v>
      </c>
      <c r="B154" s="3">
        <f>MONTH(tbl_Pardavimai[[#This Row],[Data]])</f>
        <v/>
      </c>
      <c r="C154" t="inlineStr">
        <is>
          <t>Kaunas</t>
        </is>
      </c>
      <c r="D154" s="3">
        <f>YEAR(tbl_Pardavimai[[#This Row],[Data]])</f>
        <v/>
      </c>
      <c r="E154" t="inlineStr">
        <is>
          <t>Šviestuvai</t>
        </is>
      </c>
      <c r="F154" s="4" t="n">
        <v>186.39</v>
      </c>
      <c r="G154" s="5" t="n">
        <v>2</v>
      </c>
    </row>
    <row r="155">
      <c r="A155" s="2" t="n">
        <v>45380</v>
      </c>
      <c r="B155" s="3">
        <f>MONTH(tbl_Pardavimai[[#This Row],[Data]])</f>
        <v/>
      </c>
      <c r="C155" t="inlineStr">
        <is>
          <t>Klaipėda</t>
        </is>
      </c>
      <c r="D155" s="3">
        <f>YEAR(tbl_Pardavimai[[#This Row],[Data]])</f>
        <v/>
      </c>
      <c r="E155" t="inlineStr">
        <is>
          <t>Aksesuarai</t>
        </is>
      </c>
      <c r="F155" s="4" t="n">
        <v>412.09</v>
      </c>
      <c r="G155" s="5" t="n">
        <v>10</v>
      </c>
    </row>
    <row r="156">
      <c r="A156" s="2" t="n">
        <v>45380</v>
      </c>
      <c r="B156" s="3">
        <f>MONTH(tbl_Pardavimai[[#This Row],[Data]])</f>
        <v/>
      </c>
      <c r="C156" t="inlineStr">
        <is>
          <t>Kaunas</t>
        </is>
      </c>
      <c r="D156" s="3">
        <f>YEAR(tbl_Pardavimai[[#This Row],[Data]])</f>
        <v/>
      </c>
      <c r="E156" t="inlineStr">
        <is>
          <t>Šviestuvai</t>
        </is>
      </c>
      <c r="F156" s="4" t="n">
        <v>718.4400000000001</v>
      </c>
      <c r="G156" s="5" t="n">
        <v>9</v>
      </c>
    </row>
    <row r="157">
      <c r="A157" s="2" t="n">
        <v>45381</v>
      </c>
      <c r="B157" s="3">
        <f>MONTH(tbl_Pardavimai[[#This Row],[Data]])</f>
        <v/>
      </c>
      <c r="C157" t="inlineStr">
        <is>
          <t>Vilnius</t>
        </is>
      </c>
      <c r="D157" s="3">
        <f>YEAR(tbl_Pardavimai[[#This Row],[Data]])</f>
        <v/>
      </c>
      <c r="E157" t="inlineStr">
        <is>
          <t>Buitinė technika</t>
        </is>
      </c>
      <c r="F157" s="4" t="n">
        <v>1013.46</v>
      </c>
      <c r="G157" s="5" t="n">
        <v>6</v>
      </c>
    </row>
    <row r="158">
      <c r="A158" s="2" t="n">
        <v>45381</v>
      </c>
      <c r="B158" s="3">
        <f>MONTH(tbl_Pardavimai[[#This Row],[Data]])</f>
        <v/>
      </c>
      <c r="C158" t="inlineStr">
        <is>
          <t>Vilnius</t>
        </is>
      </c>
      <c r="D158" s="3">
        <f>YEAR(tbl_Pardavimai[[#This Row],[Data]])</f>
        <v/>
      </c>
      <c r="E158" t="inlineStr">
        <is>
          <t>Aksesuarai</t>
        </is>
      </c>
      <c r="F158" s="4" t="n">
        <v>146.06</v>
      </c>
      <c r="G158" s="5" t="n">
        <v>3</v>
      </c>
    </row>
    <row r="159">
      <c r="A159" s="2" t="n">
        <v>45382</v>
      </c>
      <c r="B159" s="3">
        <f>MONTH(tbl_Pardavimai[[#This Row],[Data]])</f>
        <v/>
      </c>
      <c r="C159" t="inlineStr">
        <is>
          <t>Klaipėda</t>
        </is>
      </c>
      <c r="D159" s="3">
        <f>YEAR(tbl_Pardavimai[[#This Row],[Data]])</f>
        <v/>
      </c>
      <c r="E159" t="inlineStr">
        <is>
          <t>Elektronika</t>
        </is>
      </c>
      <c r="F159" s="4" t="n">
        <v>1867.35</v>
      </c>
      <c r="G159" s="5" t="n">
        <v>9</v>
      </c>
    </row>
    <row r="160">
      <c r="A160" s="2" t="n">
        <v>45382</v>
      </c>
      <c r="B160" s="3">
        <f>MONTH(tbl_Pardavimai[[#This Row],[Data]])</f>
        <v/>
      </c>
      <c r="C160" t="inlineStr">
        <is>
          <t>Vilnius</t>
        </is>
      </c>
      <c r="D160" s="3">
        <f>YEAR(tbl_Pardavimai[[#This Row],[Data]])</f>
        <v/>
      </c>
      <c r="E160" t="inlineStr">
        <is>
          <t>Buitinė technika</t>
        </is>
      </c>
      <c r="F160" s="4" t="n">
        <v>505.12</v>
      </c>
      <c r="G160" s="5" t="n">
        <v>3</v>
      </c>
    </row>
    <row r="161">
      <c r="A161" s="2" t="n">
        <v>45383</v>
      </c>
      <c r="B161" s="3">
        <f>MONTH(tbl_Pardavimai[[#This Row],[Data]])</f>
        <v/>
      </c>
      <c r="C161" t="inlineStr">
        <is>
          <t>Vilnius</t>
        </is>
      </c>
      <c r="D161" s="3">
        <f>YEAR(tbl_Pardavimai[[#This Row],[Data]])</f>
        <v/>
      </c>
      <c r="E161" t="inlineStr">
        <is>
          <t>Elektronika</t>
        </is>
      </c>
      <c r="F161" s="4" t="n">
        <v>414.29</v>
      </c>
      <c r="G161" s="5" t="n">
        <v>2</v>
      </c>
    </row>
    <row r="162">
      <c r="A162" s="2" t="n">
        <v>45383</v>
      </c>
      <c r="B162" s="3">
        <f>MONTH(tbl_Pardavimai[[#This Row],[Data]])</f>
        <v/>
      </c>
      <c r="C162" t="inlineStr">
        <is>
          <t>Kaunas</t>
        </is>
      </c>
      <c r="D162" s="3">
        <f>YEAR(tbl_Pardavimai[[#This Row],[Data]])</f>
        <v/>
      </c>
      <c r="E162" t="inlineStr">
        <is>
          <t>Aksesuarai</t>
        </is>
      </c>
      <c r="F162" s="4" t="n">
        <v>183.14</v>
      </c>
      <c r="G162" s="5" t="n">
        <v>4</v>
      </c>
    </row>
    <row r="163">
      <c r="A163" s="2" t="n">
        <v>45384</v>
      </c>
      <c r="B163" s="3">
        <f>MONTH(tbl_Pardavimai[[#This Row],[Data]])</f>
        <v/>
      </c>
      <c r="C163" t="inlineStr">
        <is>
          <t>Kaunas</t>
        </is>
      </c>
      <c r="D163" s="3">
        <f>YEAR(tbl_Pardavimai[[#This Row],[Data]])</f>
        <v/>
      </c>
      <c r="E163" t="inlineStr">
        <is>
          <t>Aksesuarai</t>
        </is>
      </c>
      <c r="F163" s="4" t="n">
        <v>282.41</v>
      </c>
      <c r="G163" s="5" t="n">
        <v>7</v>
      </c>
    </row>
    <row r="164">
      <c r="A164" s="2" t="n">
        <v>45384</v>
      </c>
      <c r="B164" s="3">
        <f>MONTH(tbl_Pardavimai[[#This Row],[Data]])</f>
        <v/>
      </c>
      <c r="C164" t="inlineStr">
        <is>
          <t>Klaipėda</t>
        </is>
      </c>
      <c r="D164" s="3">
        <f>YEAR(tbl_Pardavimai[[#This Row],[Data]])</f>
        <v/>
      </c>
      <c r="E164" t="inlineStr">
        <is>
          <t>Aksesuarai</t>
        </is>
      </c>
      <c r="F164" s="4" t="n">
        <v>304.03</v>
      </c>
      <c r="G164" s="5" t="n">
        <v>7</v>
      </c>
    </row>
    <row r="165">
      <c r="A165" s="2" t="n">
        <v>45384</v>
      </c>
      <c r="B165" s="3">
        <f>MONTH(tbl_Pardavimai[[#This Row],[Data]])</f>
        <v/>
      </c>
      <c r="C165" t="inlineStr">
        <is>
          <t>Vilnius</t>
        </is>
      </c>
      <c r="D165" s="3">
        <f>YEAR(tbl_Pardavimai[[#This Row],[Data]])</f>
        <v/>
      </c>
      <c r="E165" t="inlineStr">
        <is>
          <t>Aksesuarai</t>
        </is>
      </c>
      <c r="F165" s="4" t="n">
        <v>99.52</v>
      </c>
      <c r="G165" s="5" t="n">
        <v>2</v>
      </c>
    </row>
    <row r="166">
      <c r="A166" s="2" t="n">
        <v>45385</v>
      </c>
      <c r="B166" s="3">
        <f>MONTH(tbl_Pardavimai[[#This Row],[Data]])</f>
        <v/>
      </c>
      <c r="C166" t="inlineStr">
        <is>
          <t>Kaunas</t>
        </is>
      </c>
      <c r="D166" s="3">
        <f>YEAR(tbl_Pardavimai[[#This Row],[Data]])</f>
        <v/>
      </c>
      <c r="E166" t="inlineStr">
        <is>
          <t>Buitinė technika</t>
        </is>
      </c>
      <c r="F166" s="4" t="n">
        <v>819.92</v>
      </c>
      <c r="G166" s="5" t="n">
        <v>5</v>
      </c>
    </row>
    <row r="167">
      <c r="A167" s="2" t="n">
        <v>45385</v>
      </c>
      <c r="B167" s="3">
        <f>MONTH(tbl_Pardavimai[[#This Row],[Data]])</f>
        <v/>
      </c>
      <c r="C167" t="inlineStr">
        <is>
          <t>Kaunas</t>
        </is>
      </c>
      <c r="D167" s="3">
        <f>YEAR(tbl_Pardavimai[[#This Row],[Data]])</f>
        <v/>
      </c>
      <c r="E167" t="inlineStr">
        <is>
          <t>Buitinė technika</t>
        </is>
      </c>
      <c r="F167" s="4" t="n">
        <v>817.9</v>
      </c>
      <c r="G167" s="5" t="n">
        <v>5</v>
      </c>
    </row>
    <row r="168">
      <c r="A168" s="2" t="n">
        <v>45386</v>
      </c>
      <c r="B168" s="3">
        <f>MONTH(tbl_Pardavimai[[#This Row],[Data]])</f>
        <v/>
      </c>
      <c r="C168" t="inlineStr">
        <is>
          <t>Klaipėda</t>
        </is>
      </c>
      <c r="D168" s="3">
        <f>YEAR(tbl_Pardavimai[[#This Row],[Data]])</f>
        <v/>
      </c>
      <c r="E168" t="inlineStr">
        <is>
          <t>Šviestuvai</t>
        </is>
      </c>
      <c r="F168" s="4" t="n">
        <v>814.98</v>
      </c>
      <c r="G168" s="5" t="n">
        <v>9</v>
      </c>
    </row>
    <row r="169">
      <c r="A169" s="2" t="n">
        <v>45386</v>
      </c>
      <c r="B169" s="3">
        <f>MONTH(tbl_Pardavimai[[#This Row],[Data]])</f>
        <v/>
      </c>
      <c r="C169" t="inlineStr">
        <is>
          <t>Kaunas</t>
        </is>
      </c>
      <c r="D169" s="3">
        <f>YEAR(tbl_Pardavimai[[#This Row],[Data]])</f>
        <v/>
      </c>
      <c r="E169" t="inlineStr">
        <is>
          <t>Šviestuvai</t>
        </is>
      </c>
      <c r="F169" s="4" t="n">
        <v>856.46</v>
      </c>
      <c r="G169" s="5" t="n">
        <v>9</v>
      </c>
    </row>
    <row r="170">
      <c r="A170" s="2" t="n">
        <v>45387</v>
      </c>
      <c r="B170" s="3">
        <f>MONTH(tbl_Pardavimai[[#This Row],[Data]])</f>
        <v/>
      </c>
      <c r="C170" t="inlineStr">
        <is>
          <t>Vilnius</t>
        </is>
      </c>
      <c r="D170" s="3">
        <f>YEAR(tbl_Pardavimai[[#This Row],[Data]])</f>
        <v/>
      </c>
      <c r="E170" t="inlineStr">
        <is>
          <t>Šviestuvai</t>
        </is>
      </c>
      <c r="F170" s="4" t="n">
        <v>185.61</v>
      </c>
      <c r="G170" s="5" t="n">
        <v>2</v>
      </c>
    </row>
    <row r="171">
      <c r="A171" s="2" t="n">
        <v>45387</v>
      </c>
      <c r="B171" s="3">
        <f>MONTH(tbl_Pardavimai[[#This Row],[Data]])</f>
        <v/>
      </c>
      <c r="C171" t="inlineStr">
        <is>
          <t>Vilnius</t>
        </is>
      </c>
      <c r="D171" s="3">
        <f>YEAR(tbl_Pardavimai[[#This Row],[Data]])</f>
        <v/>
      </c>
      <c r="E171" t="inlineStr">
        <is>
          <t>Aksesuarai</t>
        </is>
      </c>
      <c r="F171" s="4" t="n">
        <v>148.49</v>
      </c>
      <c r="G171" s="5" t="n">
        <v>3</v>
      </c>
    </row>
    <row r="172">
      <c r="A172" s="2" t="n">
        <v>45388</v>
      </c>
      <c r="B172" s="3">
        <f>MONTH(tbl_Pardavimai[[#This Row],[Data]])</f>
        <v/>
      </c>
      <c r="C172" t="inlineStr">
        <is>
          <t>Kaunas</t>
        </is>
      </c>
      <c r="D172" s="3">
        <f>YEAR(tbl_Pardavimai[[#This Row],[Data]])</f>
        <v/>
      </c>
      <c r="E172" t="inlineStr">
        <is>
          <t>Šviestuvai</t>
        </is>
      </c>
      <c r="F172" s="4" t="n">
        <v>779.84</v>
      </c>
      <c r="G172" s="5" t="n">
        <v>9</v>
      </c>
    </row>
    <row r="173">
      <c r="A173" s="2" t="n">
        <v>45388</v>
      </c>
      <c r="B173" s="3">
        <f>MONTH(tbl_Pardavimai[[#This Row],[Data]])</f>
        <v/>
      </c>
      <c r="C173" t="inlineStr">
        <is>
          <t>Kaunas</t>
        </is>
      </c>
      <c r="D173" s="3">
        <f>YEAR(tbl_Pardavimai[[#This Row],[Data]])</f>
        <v/>
      </c>
      <c r="E173" t="inlineStr">
        <is>
          <t>Elektronika</t>
        </is>
      </c>
      <c r="F173" s="4" t="n">
        <v>1050.62</v>
      </c>
      <c r="G173" s="5" t="n">
        <v>5</v>
      </c>
    </row>
    <row r="174">
      <c r="A174" s="2" t="n">
        <v>45389</v>
      </c>
      <c r="B174" s="3">
        <f>MONTH(tbl_Pardavimai[[#This Row],[Data]])</f>
        <v/>
      </c>
      <c r="C174" t="inlineStr">
        <is>
          <t>Vilnius</t>
        </is>
      </c>
      <c r="D174" s="3">
        <f>YEAR(tbl_Pardavimai[[#This Row],[Data]])</f>
        <v/>
      </c>
      <c r="E174" t="inlineStr">
        <is>
          <t>Šviestuvai</t>
        </is>
      </c>
      <c r="F174" s="4" t="n">
        <v>275.17</v>
      </c>
      <c r="G174" s="5" t="n">
        <v>3</v>
      </c>
    </row>
    <row r="175">
      <c r="A175" s="2" t="n">
        <v>45389</v>
      </c>
      <c r="B175" s="3">
        <f>MONTH(tbl_Pardavimai[[#This Row],[Data]])</f>
        <v/>
      </c>
      <c r="C175" t="inlineStr">
        <is>
          <t>Kaunas</t>
        </is>
      </c>
      <c r="D175" s="3">
        <f>YEAR(tbl_Pardavimai[[#This Row],[Data]])</f>
        <v/>
      </c>
      <c r="E175" t="inlineStr">
        <is>
          <t>Aksesuarai</t>
        </is>
      </c>
      <c r="F175" s="4" t="n">
        <v>122.38</v>
      </c>
      <c r="G175" s="5" t="n">
        <v>3</v>
      </c>
    </row>
    <row r="176">
      <c r="A176" s="2" t="n">
        <v>45390</v>
      </c>
      <c r="B176" s="3">
        <f>MONTH(tbl_Pardavimai[[#This Row],[Data]])</f>
        <v/>
      </c>
      <c r="C176" t="inlineStr">
        <is>
          <t>Kaunas</t>
        </is>
      </c>
      <c r="D176" s="3">
        <f>YEAR(tbl_Pardavimai[[#This Row],[Data]])</f>
        <v/>
      </c>
      <c r="E176" t="inlineStr">
        <is>
          <t>Aksesuarai</t>
        </is>
      </c>
      <c r="F176" s="4" t="n">
        <v>254.53</v>
      </c>
      <c r="G176" s="5" t="n">
        <v>6</v>
      </c>
    </row>
    <row r="177">
      <c r="A177" s="2" t="n">
        <v>45390</v>
      </c>
      <c r="B177" s="3">
        <f>MONTH(tbl_Pardavimai[[#This Row],[Data]])</f>
        <v/>
      </c>
      <c r="C177" t="inlineStr">
        <is>
          <t>Vilnius</t>
        </is>
      </c>
      <c r="D177" s="3">
        <f>YEAR(tbl_Pardavimai[[#This Row],[Data]])</f>
        <v/>
      </c>
      <c r="E177" t="inlineStr">
        <is>
          <t>Aksesuarai</t>
        </is>
      </c>
      <c r="F177" s="4" t="n">
        <v>78.03</v>
      </c>
      <c r="G177" s="5" t="n">
        <v>2</v>
      </c>
    </row>
    <row r="178">
      <c r="A178" s="2" t="n">
        <v>45390</v>
      </c>
      <c r="B178" s="3">
        <f>MONTH(tbl_Pardavimai[[#This Row],[Data]])</f>
        <v/>
      </c>
      <c r="C178" t="inlineStr">
        <is>
          <t>Vilnius</t>
        </is>
      </c>
      <c r="D178" s="3">
        <f>YEAR(tbl_Pardavimai[[#This Row],[Data]])</f>
        <v/>
      </c>
      <c r="E178" t="inlineStr">
        <is>
          <t>Aksesuarai</t>
        </is>
      </c>
      <c r="F178" s="4" t="n">
        <v>236.25</v>
      </c>
      <c r="G178" s="5" t="n">
        <v>5</v>
      </c>
    </row>
    <row r="179">
      <c r="A179" s="2" t="n">
        <v>45391</v>
      </c>
      <c r="B179" s="3">
        <f>MONTH(tbl_Pardavimai[[#This Row],[Data]])</f>
        <v/>
      </c>
      <c r="C179" t="inlineStr">
        <is>
          <t>Klaipėda</t>
        </is>
      </c>
      <c r="D179" s="3">
        <f>YEAR(tbl_Pardavimai[[#This Row],[Data]])</f>
        <v/>
      </c>
      <c r="E179" t="inlineStr">
        <is>
          <t>Buitinė technika</t>
        </is>
      </c>
      <c r="F179" s="4" t="n">
        <v>890.03</v>
      </c>
      <c r="G179" s="5" t="n">
        <v>5</v>
      </c>
    </row>
    <row r="180">
      <c r="A180" s="2" t="n">
        <v>45391</v>
      </c>
      <c r="B180" s="3">
        <f>MONTH(tbl_Pardavimai[[#This Row],[Data]])</f>
        <v/>
      </c>
      <c r="C180" t="inlineStr">
        <is>
          <t>Kaunas</t>
        </is>
      </c>
      <c r="D180" s="3">
        <f>YEAR(tbl_Pardavimai[[#This Row],[Data]])</f>
        <v/>
      </c>
      <c r="E180" t="inlineStr">
        <is>
          <t>Elektronika</t>
        </is>
      </c>
      <c r="F180" s="4" t="n">
        <v>1013.38</v>
      </c>
      <c r="G180" s="5" t="n">
        <v>5</v>
      </c>
    </row>
    <row r="181">
      <c r="A181" s="2" t="n">
        <v>45392</v>
      </c>
      <c r="B181" s="3">
        <f>MONTH(tbl_Pardavimai[[#This Row],[Data]])</f>
        <v/>
      </c>
      <c r="C181" t="inlineStr">
        <is>
          <t>Vilnius</t>
        </is>
      </c>
      <c r="D181" s="3">
        <f>YEAR(tbl_Pardavimai[[#This Row],[Data]])</f>
        <v/>
      </c>
      <c r="E181" t="inlineStr">
        <is>
          <t>Buitinė technika</t>
        </is>
      </c>
      <c r="F181" s="4" t="n">
        <v>989.14</v>
      </c>
      <c r="G181" s="5" t="n">
        <v>6</v>
      </c>
    </row>
    <row r="182">
      <c r="A182" s="2" t="n">
        <v>45392</v>
      </c>
      <c r="B182" s="3">
        <f>MONTH(tbl_Pardavimai[[#This Row],[Data]])</f>
        <v/>
      </c>
      <c r="C182" t="inlineStr">
        <is>
          <t>Vilnius</t>
        </is>
      </c>
      <c r="D182" s="3">
        <f>YEAR(tbl_Pardavimai[[#This Row],[Data]])</f>
        <v/>
      </c>
      <c r="E182" t="inlineStr">
        <is>
          <t>Šviestuvai</t>
        </is>
      </c>
      <c r="F182" s="4" t="n">
        <v>756.67</v>
      </c>
      <c r="G182" s="5" t="n">
        <v>8</v>
      </c>
    </row>
    <row r="183">
      <c r="A183" s="2" t="n">
        <v>45393</v>
      </c>
      <c r="B183" s="3">
        <f>MONTH(tbl_Pardavimai[[#This Row],[Data]])</f>
        <v/>
      </c>
      <c r="C183" t="inlineStr">
        <is>
          <t>Klaipėda</t>
        </is>
      </c>
      <c r="D183" s="3">
        <f>YEAR(tbl_Pardavimai[[#This Row],[Data]])</f>
        <v/>
      </c>
      <c r="E183" t="inlineStr">
        <is>
          <t>Elektronika</t>
        </is>
      </c>
      <c r="F183" s="4" t="n">
        <v>1251.63</v>
      </c>
      <c r="G183" s="5" t="n">
        <v>6</v>
      </c>
    </row>
    <row r="184">
      <c r="A184" s="2" t="n">
        <v>45393</v>
      </c>
      <c r="B184" s="3">
        <f>MONTH(tbl_Pardavimai[[#This Row],[Data]])</f>
        <v/>
      </c>
      <c r="C184" t="inlineStr">
        <is>
          <t>Klaipėda</t>
        </is>
      </c>
      <c r="D184" s="3">
        <f>YEAR(tbl_Pardavimai[[#This Row],[Data]])</f>
        <v/>
      </c>
      <c r="E184" t="inlineStr">
        <is>
          <t>Buitinė technika</t>
        </is>
      </c>
      <c r="F184" s="4" t="n">
        <v>1615.82</v>
      </c>
      <c r="G184" s="5" t="n">
        <v>10</v>
      </c>
    </row>
    <row r="185">
      <c r="A185" s="2" t="n">
        <v>45394</v>
      </c>
      <c r="B185" s="3">
        <f>MONTH(tbl_Pardavimai[[#This Row],[Data]])</f>
        <v/>
      </c>
      <c r="C185" t="inlineStr">
        <is>
          <t>Klaipėda</t>
        </is>
      </c>
      <c r="D185" s="3">
        <f>YEAR(tbl_Pardavimai[[#This Row],[Data]])</f>
        <v/>
      </c>
      <c r="E185" t="inlineStr">
        <is>
          <t>Elektronika</t>
        </is>
      </c>
      <c r="F185" s="4" t="n">
        <v>2054.11</v>
      </c>
      <c r="G185" s="5" t="n">
        <v>10</v>
      </c>
    </row>
    <row r="186">
      <c r="A186" s="2" t="n">
        <v>45394</v>
      </c>
      <c r="B186" s="3">
        <f>MONTH(tbl_Pardavimai[[#This Row],[Data]])</f>
        <v/>
      </c>
      <c r="C186" t="inlineStr">
        <is>
          <t>Vilnius</t>
        </is>
      </c>
      <c r="D186" s="3">
        <f>YEAR(tbl_Pardavimai[[#This Row],[Data]])</f>
        <v/>
      </c>
      <c r="E186" t="inlineStr">
        <is>
          <t>Šviestuvai</t>
        </is>
      </c>
      <c r="F186" s="4" t="n">
        <v>833.12</v>
      </c>
      <c r="G186" s="5" t="n">
        <v>10</v>
      </c>
    </row>
    <row r="187">
      <c r="A187" s="2" t="n">
        <v>45395</v>
      </c>
      <c r="B187" s="3">
        <f>MONTH(tbl_Pardavimai[[#This Row],[Data]])</f>
        <v/>
      </c>
      <c r="C187" t="inlineStr">
        <is>
          <t>Kaunas</t>
        </is>
      </c>
      <c r="D187" s="3">
        <f>YEAR(tbl_Pardavimai[[#This Row],[Data]])</f>
        <v/>
      </c>
      <c r="E187" t="inlineStr">
        <is>
          <t>Elektronika</t>
        </is>
      </c>
      <c r="F187" s="4" t="n">
        <v>1477.69</v>
      </c>
      <c r="G187" s="5" t="n">
        <v>7</v>
      </c>
    </row>
    <row r="188">
      <c r="A188" s="2" t="n">
        <v>45395</v>
      </c>
      <c r="B188" s="3">
        <f>MONTH(tbl_Pardavimai[[#This Row],[Data]])</f>
        <v/>
      </c>
      <c r="C188" t="inlineStr">
        <is>
          <t>Vilnius</t>
        </is>
      </c>
      <c r="D188" s="3">
        <f>YEAR(tbl_Pardavimai[[#This Row],[Data]])</f>
        <v/>
      </c>
      <c r="E188" t="inlineStr">
        <is>
          <t>Elektronika</t>
        </is>
      </c>
      <c r="F188" s="4" t="n">
        <v>1894.47</v>
      </c>
      <c r="G188" s="5" t="n">
        <v>9</v>
      </c>
    </row>
    <row r="189">
      <c r="A189" s="2" t="n">
        <v>45395</v>
      </c>
      <c r="B189" s="3">
        <f>MONTH(tbl_Pardavimai[[#This Row],[Data]])</f>
        <v/>
      </c>
      <c r="C189" t="inlineStr">
        <is>
          <t>Vilnius</t>
        </is>
      </c>
      <c r="D189" s="3">
        <f>YEAR(tbl_Pardavimai[[#This Row],[Data]])</f>
        <v/>
      </c>
      <c r="E189" t="inlineStr">
        <is>
          <t>Elektronika</t>
        </is>
      </c>
      <c r="F189" s="4" t="n">
        <v>840.99</v>
      </c>
      <c r="G189" s="5" t="n">
        <v>4</v>
      </c>
    </row>
    <row r="190">
      <c r="A190" s="2" t="n">
        <v>45396</v>
      </c>
      <c r="B190" s="3">
        <f>MONTH(tbl_Pardavimai[[#This Row],[Data]])</f>
        <v/>
      </c>
      <c r="C190" t="inlineStr">
        <is>
          <t>Kaunas</t>
        </is>
      </c>
      <c r="D190" s="3">
        <f>YEAR(tbl_Pardavimai[[#This Row],[Data]])</f>
        <v/>
      </c>
      <c r="E190" t="inlineStr">
        <is>
          <t>Šviestuvai</t>
        </is>
      </c>
      <c r="F190" s="4" t="n">
        <v>770.73</v>
      </c>
      <c r="G190" s="5" t="n">
        <v>9</v>
      </c>
    </row>
    <row r="191">
      <c r="A191" s="2" t="n">
        <v>45397</v>
      </c>
      <c r="B191" s="3">
        <f>MONTH(tbl_Pardavimai[[#This Row],[Data]])</f>
        <v/>
      </c>
      <c r="C191" t="inlineStr">
        <is>
          <t>Vilnius</t>
        </is>
      </c>
      <c r="D191" s="3">
        <f>YEAR(tbl_Pardavimai[[#This Row],[Data]])</f>
        <v/>
      </c>
      <c r="E191" t="inlineStr">
        <is>
          <t>Šviestuvai</t>
        </is>
      </c>
      <c r="F191" s="4" t="n">
        <v>823.73</v>
      </c>
      <c r="G191" s="5" t="n">
        <v>9</v>
      </c>
    </row>
    <row r="192">
      <c r="A192" s="2" t="n">
        <v>45397</v>
      </c>
      <c r="B192" s="3">
        <f>MONTH(tbl_Pardavimai[[#This Row],[Data]])</f>
        <v/>
      </c>
      <c r="C192" t="inlineStr">
        <is>
          <t>Klaipėda</t>
        </is>
      </c>
      <c r="D192" s="3">
        <f>YEAR(tbl_Pardavimai[[#This Row],[Data]])</f>
        <v/>
      </c>
      <c r="E192" t="inlineStr">
        <is>
          <t>Buitinė technika</t>
        </is>
      </c>
      <c r="F192" s="4" t="n">
        <v>1178.93</v>
      </c>
      <c r="G192" s="5" t="n">
        <v>7</v>
      </c>
    </row>
    <row r="193">
      <c r="A193" s="2" t="n">
        <v>45398</v>
      </c>
      <c r="B193" s="3">
        <f>MONTH(tbl_Pardavimai[[#This Row],[Data]])</f>
        <v/>
      </c>
      <c r="C193" t="inlineStr">
        <is>
          <t>Vilnius</t>
        </is>
      </c>
      <c r="D193" s="3">
        <f>YEAR(tbl_Pardavimai[[#This Row],[Data]])</f>
        <v/>
      </c>
      <c r="E193" t="inlineStr">
        <is>
          <t>Šviestuvai</t>
        </is>
      </c>
      <c r="F193" s="4" t="n">
        <v>567.54</v>
      </c>
      <c r="G193" s="5" t="n">
        <v>7</v>
      </c>
    </row>
    <row r="194">
      <c r="A194" s="2" t="n">
        <v>45398</v>
      </c>
      <c r="B194" s="3">
        <f>MONTH(tbl_Pardavimai[[#This Row],[Data]])</f>
        <v/>
      </c>
      <c r="C194" t="inlineStr">
        <is>
          <t>Klaipėda</t>
        </is>
      </c>
      <c r="D194" s="3">
        <f>YEAR(tbl_Pardavimai[[#This Row],[Data]])</f>
        <v/>
      </c>
      <c r="E194" t="inlineStr">
        <is>
          <t>Elektronika</t>
        </is>
      </c>
      <c r="F194" s="4" t="n">
        <v>1929.52</v>
      </c>
      <c r="G194" s="5" t="n">
        <v>10</v>
      </c>
    </row>
    <row r="195">
      <c r="A195" s="2" t="n">
        <v>45399</v>
      </c>
      <c r="B195" s="3">
        <f>MONTH(tbl_Pardavimai[[#This Row],[Data]])</f>
        <v/>
      </c>
      <c r="C195" t="inlineStr">
        <is>
          <t>Klaipėda</t>
        </is>
      </c>
      <c r="D195" s="3">
        <f>YEAR(tbl_Pardavimai[[#This Row],[Data]])</f>
        <v/>
      </c>
      <c r="E195" t="inlineStr">
        <is>
          <t>Šviestuvai</t>
        </is>
      </c>
      <c r="F195" s="4" t="n">
        <v>353.49</v>
      </c>
      <c r="G195" s="5" t="n">
        <v>4</v>
      </c>
    </row>
    <row r="196">
      <c r="A196" s="2" t="n">
        <v>45399</v>
      </c>
      <c r="B196" s="3">
        <f>MONTH(tbl_Pardavimai[[#This Row],[Data]])</f>
        <v/>
      </c>
      <c r="C196" t="inlineStr">
        <is>
          <t>Vilnius</t>
        </is>
      </c>
      <c r="D196" s="3">
        <f>YEAR(tbl_Pardavimai[[#This Row],[Data]])</f>
        <v/>
      </c>
      <c r="E196" t="inlineStr">
        <is>
          <t>Aksesuarai</t>
        </is>
      </c>
      <c r="F196" s="4" t="n">
        <v>391.06</v>
      </c>
      <c r="G196" s="5" t="n">
        <v>9</v>
      </c>
    </row>
    <row r="197">
      <c r="A197" s="2" t="n">
        <v>45400</v>
      </c>
      <c r="B197" s="3">
        <f>MONTH(tbl_Pardavimai[[#This Row],[Data]])</f>
        <v/>
      </c>
      <c r="C197" t="inlineStr">
        <is>
          <t>Klaipėda</t>
        </is>
      </c>
      <c r="D197" s="3">
        <f>YEAR(tbl_Pardavimai[[#This Row],[Data]])</f>
        <v/>
      </c>
      <c r="E197" t="inlineStr">
        <is>
          <t>Elektronika</t>
        </is>
      </c>
      <c r="F197" s="4" t="n">
        <v>2052.7</v>
      </c>
      <c r="G197" s="5" t="n">
        <v>9</v>
      </c>
    </row>
    <row r="198">
      <c r="A198" s="2" t="n">
        <v>45401</v>
      </c>
      <c r="B198" s="3">
        <f>MONTH(tbl_Pardavimai[[#This Row],[Data]])</f>
        <v/>
      </c>
      <c r="C198" t="inlineStr">
        <is>
          <t>Kaunas</t>
        </is>
      </c>
      <c r="D198" s="3">
        <f>YEAR(tbl_Pardavimai[[#This Row],[Data]])</f>
        <v/>
      </c>
      <c r="E198" t="inlineStr">
        <is>
          <t>Elektronika</t>
        </is>
      </c>
      <c r="F198" s="4" t="n">
        <v>582.75</v>
      </c>
      <c r="G198" s="5" t="n">
        <v>3</v>
      </c>
    </row>
    <row r="199">
      <c r="A199" s="2" t="n">
        <v>45401</v>
      </c>
      <c r="B199" s="3">
        <f>MONTH(tbl_Pardavimai[[#This Row],[Data]])</f>
        <v/>
      </c>
      <c r="C199" t="inlineStr">
        <is>
          <t>Vilnius</t>
        </is>
      </c>
      <c r="D199" s="3">
        <f>YEAR(tbl_Pardavimai[[#This Row],[Data]])</f>
        <v/>
      </c>
      <c r="E199" t="inlineStr">
        <is>
          <t>Buitinė technika</t>
        </is>
      </c>
      <c r="F199" s="4" t="n">
        <v>713.8</v>
      </c>
      <c r="G199" s="5" t="n">
        <v>4</v>
      </c>
    </row>
    <row r="200">
      <c r="A200" s="2" t="n">
        <v>45402</v>
      </c>
      <c r="B200" s="3">
        <f>MONTH(tbl_Pardavimai[[#This Row],[Data]])</f>
        <v/>
      </c>
      <c r="C200" t="inlineStr">
        <is>
          <t>Vilnius</t>
        </is>
      </c>
      <c r="D200" s="3">
        <f>YEAR(tbl_Pardavimai[[#This Row],[Data]])</f>
        <v/>
      </c>
      <c r="E200" t="inlineStr">
        <is>
          <t>Elektronika</t>
        </is>
      </c>
      <c r="F200" s="4" t="n">
        <v>2223.7</v>
      </c>
      <c r="G200" s="5" t="n">
        <v>10</v>
      </c>
    </row>
    <row r="201">
      <c r="A201" s="2" t="n">
        <v>45402</v>
      </c>
      <c r="B201" s="3">
        <f>MONTH(tbl_Pardavimai[[#This Row],[Data]])</f>
        <v/>
      </c>
      <c r="C201" t="inlineStr">
        <is>
          <t>Kaunas</t>
        </is>
      </c>
      <c r="D201" s="3">
        <f>YEAR(tbl_Pardavimai[[#This Row],[Data]])</f>
        <v/>
      </c>
      <c r="E201" t="inlineStr">
        <is>
          <t>Aksesuarai</t>
        </is>
      </c>
      <c r="F201" s="4" t="n">
        <v>396.72</v>
      </c>
      <c r="G201" s="5" t="n">
        <v>9</v>
      </c>
    </row>
    <row r="202">
      <c r="A202" s="2" t="n">
        <v>45403</v>
      </c>
      <c r="B202" s="3">
        <f>MONTH(tbl_Pardavimai[[#This Row],[Data]])</f>
        <v/>
      </c>
      <c r="C202" t="inlineStr">
        <is>
          <t>Kaunas</t>
        </is>
      </c>
      <c r="D202" s="3">
        <f>YEAR(tbl_Pardavimai[[#This Row],[Data]])</f>
        <v/>
      </c>
      <c r="E202" t="inlineStr">
        <is>
          <t>Elektronika</t>
        </is>
      </c>
      <c r="F202" s="4" t="n">
        <v>602.9299999999999</v>
      </c>
      <c r="G202" s="5" t="n">
        <v>3</v>
      </c>
    </row>
    <row r="203">
      <c r="A203" s="2" t="n">
        <v>45403</v>
      </c>
      <c r="B203" s="3">
        <f>MONTH(tbl_Pardavimai[[#This Row],[Data]])</f>
        <v/>
      </c>
      <c r="C203" t="inlineStr">
        <is>
          <t>Vilnius</t>
        </is>
      </c>
      <c r="D203" s="3">
        <f>YEAR(tbl_Pardavimai[[#This Row],[Data]])</f>
        <v/>
      </c>
      <c r="E203" t="inlineStr">
        <is>
          <t>Elektronika</t>
        </is>
      </c>
      <c r="F203" s="4" t="n">
        <v>2022.54</v>
      </c>
      <c r="G203" s="5" t="n">
        <v>10</v>
      </c>
    </row>
    <row r="204">
      <c r="A204" s="2" t="n">
        <v>45404</v>
      </c>
      <c r="B204" s="3">
        <f>MONTH(tbl_Pardavimai[[#This Row],[Data]])</f>
        <v/>
      </c>
      <c r="C204" t="inlineStr">
        <is>
          <t>Klaipėda</t>
        </is>
      </c>
      <c r="D204" s="3">
        <f>YEAR(tbl_Pardavimai[[#This Row],[Data]])</f>
        <v/>
      </c>
      <c r="E204" t="inlineStr">
        <is>
          <t>Elektronika</t>
        </is>
      </c>
      <c r="F204" s="4" t="n">
        <v>2088.59</v>
      </c>
      <c r="G204" s="5" t="n">
        <v>10</v>
      </c>
    </row>
    <row r="205">
      <c r="A205" s="2" t="n">
        <v>45404</v>
      </c>
      <c r="B205" s="3">
        <f>MONTH(tbl_Pardavimai[[#This Row],[Data]])</f>
        <v/>
      </c>
      <c r="C205" t="inlineStr">
        <is>
          <t>Vilnius</t>
        </is>
      </c>
      <c r="D205" s="3">
        <f>YEAR(tbl_Pardavimai[[#This Row],[Data]])</f>
        <v/>
      </c>
      <c r="E205" t="inlineStr">
        <is>
          <t>Elektronika</t>
        </is>
      </c>
      <c r="F205" s="4" t="n">
        <v>1387.35</v>
      </c>
      <c r="G205" s="5" t="n">
        <v>7</v>
      </c>
    </row>
    <row r="206">
      <c r="A206" s="2" t="n">
        <v>45405</v>
      </c>
      <c r="B206" s="3">
        <f>MONTH(tbl_Pardavimai[[#This Row],[Data]])</f>
        <v/>
      </c>
      <c r="C206" t="inlineStr">
        <is>
          <t>Kaunas</t>
        </is>
      </c>
      <c r="D206" s="3">
        <f>YEAR(tbl_Pardavimai[[#This Row],[Data]])</f>
        <v/>
      </c>
      <c r="E206" t="inlineStr">
        <is>
          <t>Šviestuvai</t>
        </is>
      </c>
      <c r="F206" s="4" t="n">
        <v>170.96</v>
      </c>
      <c r="G206" s="5" t="n">
        <v>2</v>
      </c>
    </row>
    <row r="207">
      <c r="A207" s="2" t="n">
        <v>45406</v>
      </c>
      <c r="B207" s="3">
        <f>MONTH(tbl_Pardavimai[[#This Row],[Data]])</f>
        <v/>
      </c>
      <c r="C207" t="inlineStr">
        <is>
          <t>Kaunas</t>
        </is>
      </c>
      <c r="D207" s="3">
        <f>YEAR(tbl_Pardavimai[[#This Row],[Data]])</f>
        <v/>
      </c>
      <c r="E207" t="inlineStr">
        <is>
          <t>Šviestuvai</t>
        </is>
      </c>
      <c r="F207" s="4" t="n">
        <v>408.65</v>
      </c>
      <c r="G207" s="5" t="n">
        <v>4</v>
      </c>
    </row>
    <row r="208">
      <c r="A208" s="2" t="n">
        <v>45406</v>
      </c>
      <c r="B208" s="3">
        <f>MONTH(tbl_Pardavimai[[#This Row],[Data]])</f>
        <v/>
      </c>
      <c r="C208" t="inlineStr">
        <is>
          <t>Vilnius</t>
        </is>
      </c>
      <c r="D208" s="3">
        <f>YEAR(tbl_Pardavimai[[#This Row],[Data]])</f>
        <v/>
      </c>
      <c r="E208" t="inlineStr">
        <is>
          <t>Aksesuarai</t>
        </is>
      </c>
      <c r="F208" s="4" t="n">
        <v>390.24</v>
      </c>
      <c r="G208" s="5" t="n">
        <v>9</v>
      </c>
    </row>
    <row r="209">
      <c r="A209" s="2" t="n">
        <v>45407</v>
      </c>
      <c r="B209" s="3">
        <f>MONTH(tbl_Pardavimai[[#This Row],[Data]])</f>
        <v/>
      </c>
      <c r="C209" t="inlineStr">
        <is>
          <t>Klaipėda</t>
        </is>
      </c>
      <c r="D209" s="3">
        <f>YEAR(tbl_Pardavimai[[#This Row],[Data]])</f>
        <v/>
      </c>
      <c r="E209" t="inlineStr">
        <is>
          <t>Aksesuarai</t>
        </is>
      </c>
      <c r="F209" s="4" t="n">
        <v>157.93</v>
      </c>
      <c r="G209" s="5" t="n">
        <v>4</v>
      </c>
    </row>
    <row r="210">
      <c r="A210" s="2" t="n">
        <v>45407</v>
      </c>
      <c r="B210" s="3">
        <f>MONTH(tbl_Pardavimai[[#This Row],[Data]])</f>
        <v/>
      </c>
      <c r="C210" t="inlineStr">
        <is>
          <t>Vilnius</t>
        </is>
      </c>
      <c r="D210" s="3">
        <f>YEAR(tbl_Pardavimai[[#This Row],[Data]])</f>
        <v/>
      </c>
      <c r="E210" t="inlineStr">
        <is>
          <t>Šviestuvai</t>
        </is>
      </c>
      <c r="F210" s="4" t="n">
        <v>408.21</v>
      </c>
      <c r="G210" s="5" t="n">
        <v>4</v>
      </c>
    </row>
    <row r="211">
      <c r="A211" s="2" t="n">
        <v>45408</v>
      </c>
      <c r="B211" s="3">
        <f>MONTH(tbl_Pardavimai[[#This Row],[Data]])</f>
        <v/>
      </c>
      <c r="C211" t="inlineStr">
        <is>
          <t>Kaunas</t>
        </is>
      </c>
      <c r="D211" s="3">
        <f>YEAR(tbl_Pardavimai[[#This Row],[Data]])</f>
        <v/>
      </c>
      <c r="E211" t="inlineStr">
        <is>
          <t>Aksesuarai</t>
        </is>
      </c>
      <c r="F211" s="4" t="n">
        <v>87.91</v>
      </c>
      <c r="G211" s="5" t="n">
        <v>2</v>
      </c>
    </row>
    <row r="212">
      <c r="A212" s="2" t="n">
        <v>45408</v>
      </c>
      <c r="B212" s="3">
        <f>MONTH(tbl_Pardavimai[[#This Row],[Data]])</f>
        <v/>
      </c>
      <c r="C212" t="inlineStr">
        <is>
          <t>Vilnius</t>
        </is>
      </c>
      <c r="D212" s="3">
        <f>YEAR(tbl_Pardavimai[[#This Row],[Data]])</f>
        <v/>
      </c>
      <c r="E212" t="inlineStr">
        <is>
          <t>Buitinė technika</t>
        </is>
      </c>
      <c r="F212" s="4" t="n">
        <v>547.09</v>
      </c>
      <c r="G212" s="5" t="n">
        <v>3</v>
      </c>
    </row>
    <row r="213">
      <c r="A213" s="2" t="n">
        <v>45409</v>
      </c>
      <c r="B213" s="3">
        <f>MONTH(tbl_Pardavimai[[#This Row],[Data]])</f>
        <v/>
      </c>
      <c r="C213" t="inlineStr">
        <is>
          <t>Vilnius</t>
        </is>
      </c>
      <c r="D213" s="3">
        <f>YEAR(tbl_Pardavimai[[#This Row],[Data]])</f>
        <v/>
      </c>
      <c r="E213" t="inlineStr">
        <is>
          <t>Buitinė technika</t>
        </is>
      </c>
      <c r="F213" s="4" t="n">
        <v>842.47</v>
      </c>
      <c r="G213" s="5" t="n">
        <v>5</v>
      </c>
    </row>
    <row r="214">
      <c r="A214" s="2" t="n">
        <v>45409</v>
      </c>
      <c r="B214" s="3">
        <f>MONTH(tbl_Pardavimai[[#This Row],[Data]])</f>
        <v/>
      </c>
      <c r="C214" t="inlineStr">
        <is>
          <t>Kaunas</t>
        </is>
      </c>
      <c r="D214" s="3">
        <f>YEAR(tbl_Pardavimai[[#This Row],[Data]])</f>
        <v/>
      </c>
      <c r="E214" t="inlineStr">
        <is>
          <t>Buitinė technika</t>
        </is>
      </c>
      <c r="F214" s="4" t="n">
        <v>385.55</v>
      </c>
      <c r="G214" s="5" t="n">
        <v>2</v>
      </c>
    </row>
    <row r="215">
      <c r="A215" s="2" t="n">
        <v>45409</v>
      </c>
      <c r="B215" s="3">
        <f>MONTH(tbl_Pardavimai[[#This Row],[Data]])</f>
        <v/>
      </c>
      <c r="C215" t="inlineStr">
        <is>
          <t>Vilnius</t>
        </is>
      </c>
      <c r="D215" s="3">
        <f>YEAR(tbl_Pardavimai[[#This Row],[Data]])</f>
        <v/>
      </c>
      <c r="E215" t="inlineStr">
        <is>
          <t>Elektronika</t>
        </is>
      </c>
      <c r="F215" s="4" t="n">
        <v>1200.96</v>
      </c>
      <c r="G215" s="5" t="n">
        <v>6</v>
      </c>
    </row>
    <row r="216">
      <c r="A216" s="2" t="n">
        <v>45410</v>
      </c>
      <c r="B216" s="3">
        <f>MONTH(tbl_Pardavimai[[#This Row],[Data]])</f>
        <v/>
      </c>
      <c r="C216" t="inlineStr">
        <is>
          <t>Vilnius</t>
        </is>
      </c>
      <c r="D216" s="3">
        <f>YEAR(tbl_Pardavimai[[#This Row],[Data]])</f>
        <v/>
      </c>
      <c r="E216" t="inlineStr">
        <is>
          <t>Šviestuvai</t>
        </is>
      </c>
      <c r="F216" s="4" t="n">
        <v>285.79</v>
      </c>
      <c r="G216" s="5" t="n">
        <v>3</v>
      </c>
    </row>
    <row r="217">
      <c r="A217" s="2" t="n">
        <v>45410</v>
      </c>
      <c r="B217" s="3">
        <f>MONTH(tbl_Pardavimai[[#This Row],[Data]])</f>
        <v/>
      </c>
      <c r="C217" t="inlineStr">
        <is>
          <t>Kaunas</t>
        </is>
      </c>
      <c r="D217" s="3">
        <f>YEAR(tbl_Pardavimai[[#This Row],[Data]])</f>
        <v/>
      </c>
      <c r="E217" t="inlineStr">
        <is>
          <t>Elektronika</t>
        </is>
      </c>
      <c r="F217" s="4" t="n">
        <v>1734.94</v>
      </c>
      <c r="G217" s="5" t="n">
        <v>9</v>
      </c>
    </row>
    <row r="218">
      <c r="A218" s="2" t="n">
        <v>45411</v>
      </c>
      <c r="B218" s="3">
        <f>MONTH(tbl_Pardavimai[[#This Row],[Data]])</f>
        <v/>
      </c>
      <c r="C218" t="inlineStr">
        <is>
          <t>Klaipėda</t>
        </is>
      </c>
      <c r="D218" s="3">
        <f>YEAR(tbl_Pardavimai[[#This Row],[Data]])</f>
        <v/>
      </c>
      <c r="E218" t="inlineStr">
        <is>
          <t>Buitinė technika</t>
        </is>
      </c>
      <c r="F218" s="4" t="n">
        <v>1007.58</v>
      </c>
      <c r="G218" s="5" t="n">
        <v>6</v>
      </c>
    </row>
    <row r="219">
      <c r="A219" s="2" t="n">
        <v>45411</v>
      </c>
      <c r="B219" s="3">
        <f>MONTH(tbl_Pardavimai[[#This Row],[Data]])</f>
        <v/>
      </c>
      <c r="C219" t="inlineStr">
        <is>
          <t>Vilnius</t>
        </is>
      </c>
      <c r="D219" s="3">
        <f>YEAR(tbl_Pardavimai[[#This Row],[Data]])</f>
        <v/>
      </c>
      <c r="E219" t="inlineStr">
        <is>
          <t>Buitinė technika</t>
        </is>
      </c>
      <c r="F219" s="4" t="n">
        <v>666.9</v>
      </c>
      <c r="G219" s="5" t="n">
        <v>4</v>
      </c>
    </row>
    <row r="220">
      <c r="A220" s="2" t="n">
        <v>45412</v>
      </c>
      <c r="B220" s="3">
        <f>MONTH(tbl_Pardavimai[[#This Row],[Data]])</f>
        <v/>
      </c>
      <c r="C220" t="inlineStr">
        <is>
          <t>Vilnius</t>
        </is>
      </c>
      <c r="D220" s="3">
        <f>YEAR(tbl_Pardavimai[[#This Row],[Data]])</f>
        <v/>
      </c>
      <c r="E220" t="inlineStr">
        <is>
          <t>Elektronika</t>
        </is>
      </c>
      <c r="F220" s="4" t="n">
        <v>1018.29</v>
      </c>
      <c r="G220" s="5" t="n">
        <v>5</v>
      </c>
    </row>
    <row r="221">
      <c r="A221" s="2" t="n">
        <v>45412</v>
      </c>
      <c r="B221" s="3">
        <f>MONTH(tbl_Pardavimai[[#This Row],[Data]])</f>
        <v/>
      </c>
      <c r="C221" t="inlineStr">
        <is>
          <t>Kaunas</t>
        </is>
      </c>
      <c r="D221" s="3">
        <f>YEAR(tbl_Pardavimai[[#This Row],[Data]])</f>
        <v/>
      </c>
      <c r="E221" t="inlineStr">
        <is>
          <t>Aksesuarai</t>
        </is>
      </c>
      <c r="F221" s="4" t="n">
        <v>205.33</v>
      </c>
      <c r="G221" s="5" t="n">
        <v>5</v>
      </c>
    </row>
    <row r="222">
      <c r="A222" s="2" t="n">
        <v>45413</v>
      </c>
      <c r="B222" s="3">
        <f>MONTH(tbl_Pardavimai[[#This Row],[Data]])</f>
        <v/>
      </c>
      <c r="C222" t="inlineStr">
        <is>
          <t>Kaunas</t>
        </is>
      </c>
      <c r="D222" s="3">
        <f>YEAR(tbl_Pardavimai[[#This Row],[Data]])</f>
        <v/>
      </c>
      <c r="E222" t="inlineStr">
        <is>
          <t>Elektronika</t>
        </is>
      </c>
      <c r="F222" s="4" t="n">
        <v>1095.49</v>
      </c>
      <c r="G222" s="5" t="n">
        <v>6</v>
      </c>
    </row>
    <row r="223">
      <c r="A223" s="2" t="n">
        <v>45413</v>
      </c>
      <c r="B223" s="3">
        <f>MONTH(tbl_Pardavimai[[#This Row],[Data]])</f>
        <v/>
      </c>
      <c r="C223" t="inlineStr">
        <is>
          <t>Vilnius</t>
        </is>
      </c>
      <c r="D223" s="3">
        <f>YEAR(tbl_Pardavimai[[#This Row],[Data]])</f>
        <v/>
      </c>
      <c r="E223" t="inlineStr">
        <is>
          <t>Šviestuvai</t>
        </is>
      </c>
      <c r="F223" s="4" t="n">
        <v>989.35</v>
      </c>
      <c r="G223" s="5" t="n">
        <v>10</v>
      </c>
    </row>
    <row r="224">
      <c r="A224" s="2" t="n">
        <v>45414</v>
      </c>
      <c r="B224" s="3">
        <f>MONTH(tbl_Pardavimai[[#This Row],[Data]])</f>
        <v/>
      </c>
      <c r="C224" t="inlineStr">
        <is>
          <t>Vilnius</t>
        </is>
      </c>
      <c r="D224" s="3">
        <f>YEAR(tbl_Pardavimai[[#This Row],[Data]])</f>
        <v/>
      </c>
      <c r="E224" t="inlineStr">
        <is>
          <t>Šviestuvai</t>
        </is>
      </c>
      <c r="F224" s="4" t="n">
        <v>456.4</v>
      </c>
      <c r="G224" s="5" t="n">
        <v>5</v>
      </c>
    </row>
    <row r="225">
      <c r="A225" s="2" t="n">
        <v>45414</v>
      </c>
      <c r="B225" s="3">
        <f>MONTH(tbl_Pardavimai[[#This Row],[Data]])</f>
        <v/>
      </c>
      <c r="C225" t="inlineStr">
        <is>
          <t>Vilnius</t>
        </is>
      </c>
      <c r="D225" s="3">
        <f>YEAR(tbl_Pardavimai[[#This Row],[Data]])</f>
        <v/>
      </c>
      <c r="E225" t="inlineStr">
        <is>
          <t>Aksesuarai</t>
        </is>
      </c>
      <c r="F225" s="4" t="n">
        <v>303.41</v>
      </c>
      <c r="G225" s="5" t="n">
        <v>7</v>
      </c>
    </row>
    <row r="226">
      <c r="A226" s="2" t="n">
        <v>45415</v>
      </c>
      <c r="B226" s="3">
        <f>MONTH(tbl_Pardavimai[[#This Row],[Data]])</f>
        <v/>
      </c>
      <c r="C226" t="inlineStr">
        <is>
          <t>Vilnius</t>
        </is>
      </c>
      <c r="D226" s="3">
        <f>YEAR(tbl_Pardavimai[[#This Row],[Data]])</f>
        <v/>
      </c>
      <c r="E226" t="inlineStr">
        <is>
          <t>Elektronika</t>
        </is>
      </c>
      <c r="F226" s="4" t="n">
        <v>936.87</v>
      </c>
      <c r="G226" s="5" t="n">
        <v>5</v>
      </c>
    </row>
    <row r="227">
      <c r="A227" s="2" t="n">
        <v>45415</v>
      </c>
      <c r="B227" s="3">
        <f>MONTH(tbl_Pardavimai[[#This Row],[Data]])</f>
        <v/>
      </c>
      <c r="C227" t="inlineStr">
        <is>
          <t>Kaunas</t>
        </is>
      </c>
      <c r="D227" s="3">
        <f>YEAR(tbl_Pardavimai[[#This Row],[Data]])</f>
        <v/>
      </c>
      <c r="E227" t="inlineStr">
        <is>
          <t>Elektronika</t>
        </is>
      </c>
      <c r="F227" s="4" t="n">
        <v>423.95</v>
      </c>
      <c r="G227" s="5" t="n">
        <v>2</v>
      </c>
    </row>
    <row r="228">
      <c r="A228" s="2" t="n">
        <v>45416</v>
      </c>
      <c r="B228" s="3">
        <f>MONTH(tbl_Pardavimai[[#This Row],[Data]])</f>
        <v/>
      </c>
      <c r="C228" t="inlineStr">
        <is>
          <t>Vilnius</t>
        </is>
      </c>
      <c r="D228" s="3">
        <f>YEAR(tbl_Pardavimai[[#This Row],[Data]])</f>
        <v/>
      </c>
      <c r="E228" t="inlineStr">
        <is>
          <t>Šviestuvai</t>
        </is>
      </c>
      <c r="F228" s="4" t="n">
        <v>829.96</v>
      </c>
      <c r="G228" s="5" t="n">
        <v>9</v>
      </c>
    </row>
    <row r="229">
      <c r="A229" s="2" t="n">
        <v>45416</v>
      </c>
      <c r="B229" s="3">
        <f>MONTH(tbl_Pardavimai[[#This Row],[Data]])</f>
        <v/>
      </c>
      <c r="C229" t="inlineStr">
        <is>
          <t>Kaunas</t>
        </is>
      </c>
      <c r="D229" s="3">
        <f>YEAR(tbl_Pardavimai[[#This Row],[Data]])</f>
        <v/>
      </c>
      <c r="E229" t="inlineStr">
        <is>
          <t>Buitinė technika</t>
        </is>
      </c>
      <c r="F229" s="4" t="n">
        <v>933.83</v>
      </c>
      <c r="G229" s="5" t="n">
        <v>6</v>
      </c>
    </row>
    <row r="230">
      <c r="A230" s="2" t="n">
        <v>45417</v>
      </c>
      <c r="B230" s="3">
        <f>MONTH(tbl_Pardavimai[[#This Row],[Data]])</f>
        <v/>
      </c>
      <c r="C230" t="inlineStr">
        <is>
          <t>Vilnius</t>
        </is>
      </c>
      <c r="D230" s="3">
        <f>YEAR(tbl_Pardavimai[[#This Row],[Data]])</f>
        <v/>
      </c>
      <c r="E230" t="inlineStr">
        <is>
          <t>Buitinė technika</t>
        </is>
      </c>
      <c r="F230" s="4" t="n">
        <v>809.96</v>
      </c>
      <c r="G230" s="5" t="n">
        <v>5</v>
      </c>
    </row>
    <row r="231">
      <c r="A231" s="2" t="n">
        <v>45417</v>
      </c>
      <c r="B231" s="3">
        <f>MONTH(tbl_Pardavimai[[#This Row],[Data]])</f>
        <v/>
      </c>
      <c r="C231" t="inlineStr">
        <is>
          <t>Vilnius</t>
        </is>
      </c>
      <c r="D231" s="3">
        <f>YEAR(tbl_Pardavimai[[#This Row],[Data]])</f>
        <v/>
      </c>
      <c r="E231" t="inlineStr">
        <is>
          <t>Elektronika</t>
        </is>
      </c>
      <c r="F231" s="4" t="n">
        <v>1883.02</v>
      </c>
      <c r="G231" s="5" t="n">
        <v>9</v>
      </c>
    </row>
    <row r="232">
      <c r="A232" s="2" t="n">
        <v>45418</v>
      </c>
      <c r="B232" s="3">
        <f>MONTH(tbl_Pardavimai[[#This Row],[Data]])</f>
        <v/>
      </c>
      <c r="C232" t="inlineStr">
        <is>
          <t>Klaipėda</t>
        </is>
      </c>
      <c r="D232" s="3">
        <f>YEAR(tbl_Pardavimai[[#This Row],[Data]])</f>
        <v/>
      </c>
      <c r="E232" t="inlineStr">
        <is>
          <t>Aksesuarai</t>
        </is>
      </c>
      <c r="F232" s="4" t="n">
        <v>310.92</v>
      </c>
      <c r="G232" s="5" t="n">
        <v>8</v>
      </c>
    </row>
    <row r="233">
      <c r="A233" s="2" t="n">
        <v>45418</v>
      </c>
      <c r="B233" s="3">
        <f>MONTH(tbl_Pardavimai[[#This Row],[Data]])</f>
        <v/>
      </c>
      <c r="C233" t="inlineStr">
        <is>
          <t>Vilnius</t>
        </is>
      </c>
      <c r="D233" s="3">
        <f>YEAR(tbl_Pardavimai[[#This Row],[Data]])</f>
        <v/>
      </c>
      <c r="E233" t="inlineStr">
        <is>
          <t>Buitinė technika</t>
        </is>
      </c>
      <c r="F233" s="4" t="n">
        <v>716.96</v>
      </c>
      <c r="G233" s="5" t="n">
        <v>4</v>
      </c>
    </row>
    <row r="234">
      <c r="A234" s="2" t="n">
        <v>45419</v>
      </c>
      <c r="B234" s="3">
        <f>MONTH(tbl_Pardavimai[[#This Row],[Data]])</f>
        <v/>
      </c>
      <c r="C234" t="inlineStr">
        <is>
          <t>Kaunas</t>
        </is>
      </c>
      <c r="D234" s="3">
        <f>YEAR(tbl_Pardavimai[[#This Row],[Data]])</f>
        <v/>
      </c>
      <c r="E234" t="inlineStr">
        <is>
          <t>Buitinė technika</t>
        </is>
      </c>
      <c r="F234" s="4" t="n">
        <v>957.3200000000001</v>
      </c>
      <c r="G234" s="5" t="n">
        <v>6</v>
      </c>
    </row>
    <row r="235">
      <c r="A235" s="2" t="n">
        <v>45420</v>
      </c>
      <c r="B235" s="3">
        <f>MONTH(tbl_Pardavimai[[#This Row],[Data]])</f>
        <v/>
      </c>
      <c r="C235" t="inlineStr">
        <is>
          <t>Kaunas</t>
        </is>
      </c>
      <c r="D235" s="3">
        <f>YEAR(tbl_Pardavimai[[#This Row],[Data]])</f>
        <v/>
      </c>
      <c r="E235" t="inlineStr">
        <is>
          <t>Elektronika</t>
        </is>
      </c>
      <c r="F235" s="4" t="n">
        <v>1273.95</v>
      </c>
      <c r="G235" s="5" t="n">
        <v>6</v>
      </c>
    </row>
    <row r="236">
      <c r="A236" s="2" t="n">
        <v>45420</v>
      </c>
      <c r="B236" s="3">
        <f>MONTH(tbl_Pardavimai[[#This Row],[Data]])</f>
        <v/>
      </c>
      <c r="C236" t="inlineStr">
        <is>
          <t>Vilnius</t>
        </is>
      </c>
      <c r="D236" s="3">
        <f>YEAR(tbl_Pardavimai[[#This Row],[Data]])</f>
        <v/>
      </c>
      <c r="E236" t="inlineStr">
        <is>
          <t>Elektronika</t>
        </is>
      </c>
      <c r="F236" s="4" t="n">
        <v>1864.91</v>
      </c>
      <c r="G236" s="5" t="n">
        <v>9</v>
      </c>
    </row>
    <row r="237">
      <c r="A237" s="2" t="n">
        <v>45421</v>
      </c>
      <c r="B237" s="3">
        <f>MONTH(tbl_Pardavimai[[#This Row],[Data]])</f>
        <v/>
      </c>
      <c r="C237" t="inlineStr">
        <is>
          <t>Vilnius</t>
        </is>
      </c>
      <c r="D237" s="3">
        <f>YEAR(tbl_Pardavimai[[#This Row],[Data]])</f>
        <v/>
      </c>
      <c r="E237" t="inlineStr">
        <is>
          <t>Aksesuarai</t>
        </is>
      </c>
      <c r="F237" s="4" t="n">
        <v>99.16</v>
      </c>
      <c r="G237" s="5" t="n">
        <v>2</v>
      </c>
    </row>
    <row r="238">
      <c r="A238" s="2" t="n">
        <v>45421</v>
      </c>
      <c r="B238" s="3">
        <f>MONTH(tbl_Pardavimai[[#This Row],[Data]])</f>
        <v/>
      </c>
      <c r="C238" t="inlineStr">
        <is>
          <t>Vilnius</t>
        </is>
      </c>
      <c r="D238" s="3">
        <f>YEAR(tbl_Pardavimai[[#This Row],[Data]])</f>
        <v/>
      </c>
      <c r="E238" t="inlineStr">
        <is>
          <t>Buitinė technika</t>
        </is>
      </c>
      <c r="F238" s="4" t="n">
        <v>424.33</v>
      </c>
      <c r="G238" s="5" t="n">
        <v>3</v>
      </c>
    </row>
    <row r="239">
      <c r="A239" s="2" t="n">
        <v>45422</v>
      </c>
      <c r="B239" s="3">
        <f>MONTH(tbl_Pardavimai[[#This Row],[Data]])</f>
        <v/>
      </c>
      <c r="C239" t="inlineStr">
        <is>
          <t>Vilnius</t>
        </is>
      </c>
      <c r="D239" s="3">
        <f>YEAR(tbl_Pardavimai[[#This Row],[Data]])</f>
        <v/>
      </c>
      <c r="E239" t="inlineStr">
        <is>
          <t>Šviestuvai</t>
        </is>
      </c>
      <c r="F239" s="4" t="n">
        <v>306.7</v>
      </c>
      <c r="G239" s="5" t="n">
        <v>3</v>
      </c>
    </row>
    <row r="240">
      <c r="A240" s="2" t="n">
        <v>45423</v>
      </c>
      <c r="B240" s="3">
        <f>MONTH(tbl_Pardavimai[[#This Row],[Data]])</f>
        <v/>
      </c>
      <c r="C240" t="inlineStr">
        <is>
          <t>Vilnius</t>
        </is>
      </c>
      <c r="D240" s="3">
        <f>YEAR(tbl_Pardavimai[[#This Row],[Data]])</f>
        <v/>
      </c>
      <c r="E240" t="inlineStr">
        <is>
          <t>Buitinė technika</t>
        </is>
      </c>
      <c r="F240" s="4" t="n">
        <v>359.51</v>
      </c>
      <c r="G240" s="5" t="n">
        <v>2</v>
      </c>
    </row>
    <row r="241">
      <c r="A241" s="2" t="n">
        <v>45423</v>
      </c>
      <c r="B241" s="3">
        <f>MONTH(tbl_Pardavimai[[#This Row],[Data]])</f>
        <v/>
      </c>
      <c r="C241" t="inlineStr">
        <is>
          <t>Kaunas</t>
        </is>
      </c>
      <c r="D241" s="3">
        <f>YEAR(tbl_Pardavimai[[#This Row],[Data]])</f>
        <v/>
      </c>
      <c r="E241" t="inlineStr">
        <is>
          <t>Buitinė technika</t>
        </is>
      </c>
      <c r="F241" s="4" t="n">
        <v>709.24</v>
      </c>
      <c r="G241" s="5" t="n">
        <v>4</v>
      </c>
    </row>
    <row r="242">
      <c r="A242" s="2" t="n">
        <v>45424</v>
      </c>
      <c r="B242" s="3">
        <f>MONTH(tbl_Pardavimai[[#This Row],[Data]])</f>
        <v/>
      </c>
      <c r="C242" t="inlineStr">
        <is>
          <t>Vilnius</t>
        </is>
      </c>
      <c r="D242" s="3">
        <f>YEAR(tbl_Pardavimai[[#This Row],[Data]])</f>
        <v/>
      </c>
      <c r="E242" t="inlineStr">
        <is>
          <t>Buitinė technika</t>
        </is>
      </c>
      <c r="F242" s="4" t="n">
        <v>1133.85</v>
      </c>
      <c r="G242" s="5" t="n">
        <v>7</v>
      </c>
    </row>
    <row r="243">
      <c r="A243" s="2" t="n">
        <v>45424</v>
      </c>
      <c r="B243" s="3">
        <f>MONTH(tbl_Pardavimai[[#This Row],[Data]])</f>
        <v/>
      </c>
      <c r="C243" t="inlineStr">
        <is>
          <t>Vilnius</t>
        </is>
      </c>
      <c r="D243" s="3">
        <f>YEAR(tbl_Pardavimai[[#This Row],[Data]])</f>
        <v/>
      </c>
      <c r="E243" t="inlineStr">
        <is>
          <t>Aksesuarai</t>
        </is>
      </c>
      <c r="F243" s="4" t="n">
        <v>423.69</v>
      </c>
      <c r="G243" s="5" t="n">
        <v>9</v>
      </c>
    </row>
    <row r="244">
      <c r="A244" s="2" t="n">
        <v>45424</v>
      </c>
      <c r="B244" s="3">
        <f>MONTH(tbl_Pardavimai[[#This Row],[Data]])</f>
        <v/>
      </c>
      <c r="C244" t="inlineStr">
        <is>
          <t>Vilnius</t>
        </is>
      </c>
      <c r="D244" s="3">
        <f>YEAR(tbl_Pardavimai[[#This Row],[Data]])</f>
        <v/>
      </c>
      <c r="E244" t="inlineStr">
        <is>
          <t>Aksesuarai</t>
        </is>
      </c>
      <c r="F244" s="4" t="n">
        <v>355.52</v>
      </c>
      <c r="G244" s="5" t="n">
        <v>9</v>
      </c>
    </row>
    <row r="245">
      <c r="A245" s="2" t="n">
        <v>45425</v>
      </c>
      <c r="B245" s="3">
        <f>MONTH(tbl_Pardavimai[[#This Row],[Data]])</f>
        <v/>
      </c>
      <c r="C245" t="inlineStr">
        <is>
          <t>Vilnius</t>
        </is>
      </c>
      <c r="D245" s="3">
        <f>YEAR(tbl_Pardavimai[[#This Row],[Data]])</f>
        <v/>
      </c>
      <c r="E245" t="inlineStr">
        <is>
          <t>Šviestuvai</t>
        </is>
      </c>
      <c r="F245" s="4" t="n">
        <v>364.57</v>
      </c>
      <c r="G245" s="5" t="n">
        <v>4</v>
      </c>
    </row>
    <row r="246">
      <c r="A246" s="2" t="n">
        <v>45425</v>
      </c>
      <c r="B246" s="3">
        <f>MONTH(tbl_Pardavimai[[#This Row],[Data]])</f>
        <v/>
      </c>
      <c r="C246" t="inlineStr">
        <is>
          <t>Kaunas</t>
        </is>
      </c>
      <c r="D246" s="3">
        <f>YEAR(tbl_Pardavimai[[#This Row],[Data]])</f>
        <v/>
      </c>
      <c r="E246" t="inlineStr">
        <is>
          <t>Elektronika</t>
        </is>
      </c>
      <c r="F246" s="4" t="n">
        <v>1339.3</v>
      </c>
      <c r="G246" s="5" t="n">
        <v>6</v>
      </c>
    </row>
    <row r="247">
      <c r="A247" s="2" t="n">
        <v>45425</v>
      </c>
      <c r="B247" s="3">
        <f>MONTH(tbl_Pardavimai[[#This Row],[Data]])</f>
        <v/>
      </c>
      <c r="C247" t="inlineStr">
        <is>
          <t>Vilnius</t>
        </is>
      </c>
      <c r="D247" s="3">
        <f>YEAR(tbl_Pardavimai[[#This Row],[Data]])</f>
        <v/>
      </c>
      <c r="E247" t="inlineStr">
        <is>
          <t>Elektronika</t>
        </is>
      </c>
      <c r="F247" s="4" t="n">
        <v>1667.92</v>
      </c>
      <c r="G247" s="5" t="n">
        <v>9</v>
      </c>
    </row>
    <row r="248">
      <c r="A248" s="2" t="n">
        <v>45426</v>
      </c>
      <c r="B248" s="3">
        <f>MONTH(tbl_Pardavimai[[#This Row],[Data]])</f>
        <v/>
      </c>
      <c r="C248" t="inlineStr">
        <is>
          <t>Vilnius</t>
        </is>
      </c>
      <c r="D248" s="3">
        <f>YEAR(tbl_Pardavimai[[#This Row],[Data]])</f>
        <v/>
      </c>
      <c r="E248" t="inlineStr">
        <is>
          <t>Elektronika</t>
        </is>
      </c>
      <c r="F248" s="4" t="n">
        <v>1087.57</v>
      </c>
      <c r="G248" s="5" t="n">
        <v>6</v>
      </c>
    </row>
    <row r="249">
      <c r="A249" s="2" t="n">
        <v>45426</v>
      </c>
      <c r="B249" s="3">
        <f>MONTH(tbl_Pardavimai[[#This Row],[Data]])</f>
        <v/>
      </c>
      <c r="C249" t="inlineStr">
        <is>
          <t>Kaunas</t>
        </is>
      </c>
      <c r="D249" s="3">
        <f>YEAR(tbl_Pardavimai[[#This Row],[Data]])</f>
        <v/>
      </c>
      <c r="E249" t="inlineStr">
        <is>
          <t>Aksesuarai</t>
        </is>
      </c>
      <c r="F249" s="4" t="n">
        <v>261.83</v>
      </c>
      <c r="G249" s="5" t="n">
        <v>7</v>
      </c>
    </row>
    <row r="250">
      <c r="A250" s="2" t="n">
        <v>45427</v>
      </c>
      <c r="B250" s="3">
        <f>MONTH(tbl_Pardavimai[[#This Row],[Data]])</f>
        <v/>
      </c>
      <c r="C250" t="inlineStr">
        <is>
          <t>Kaunas</t>
        </is>
      </c>
      <c r="D250" s="3">
        <f>YEAR(tbl_Pardavimai[[#This Row],[Data]])</f>
        <v/>
      </c>
      <c r="E250" t="inlineStr">
        <is>
          <t>Elektronika</t>
        </is>
      </c>
      <c r="F250" s="4" t="n">
        <v>677.48</v>
      </c>
      <c r="G250" s="5" t="n">
        <v>4</v>
      </c>
    </row>
    <row r="251">
      <c r="A251" s="2" t="n">
        <v>45427</v>
      </c>
      <c r="B251" s="3">
        <f>MONTH(tbl_Pardavimai[[#This Row],[Data]])</f>
        <v/>
      </c>
      <c r="C251" t="inlineStr">
        <is>
          <t>Kaunas</t>
        </is>
      </c>
      <c r="D251" s="3">
        <f>YEAR(tbl_Pardavimai[[#This Row],[Data]])</f>
        <v/>
      </c>
      <c r="E251" t="inlineStr">
        <is>
          <t>Buitinė technika</t>
        </is>
      </c>
      <c r="F251" s="4" t="n">
        <v>1107.12</v>
      </c>
      <c r="G251" s="5" t="n">
        <v>7</v>
      </c>
    </row>
    <row r="252">
      <c r="A252" s="2" t="n">
        <v>45428</v>
      </c>
      <c r="B252" s="3">
        <f>MONTH(tbl_Pardavimai[[#This Row],[Data]])</f>
        <v/>
      </c>
      <c r="C252" t="inlineStr">
        <is>
          <t>Kaunas</t>
        </is>
      </c>
      <c r="D252" s="3">
        <f>YEAR(tbl_Pardavimai[[#This Row],[Data]])</f>
        <v/>
      </c>
      <c r="E252" t="inlineStr">
        <is>
          <t>Buitinė technika</t>
        </is>
      </c>
      <c r="F252" s="4" t="n">
        <v>766.29</v>
      </c>
      <c r="G252" s="5" t="n">
        <v>4</v>
      </c>
    </row>
    <row r="253">
      <c r="A253" s="2" t="n">
        <v>45429</v>
      </c>
      <c r="B253" s="3">
        <f>MONTH(tbl_Pardavimai[[#This Row],[Data]])</f>
        <v/>
      </c>
      <c r="C253" t="inlineStr">
        <is>
          <t>Kaunas</t>
        </is>
      </c>
      <c r="D253" s="3">
        <f>YEAR(tbl_Pardavimai[[#This Row],[Data]])</f>
        <v/>
      </c>
      <c r="E253" t="inlineStr">
        <is>
          <t>Elektronika</t>
        </is>
      </c>
      <c r="F253" s="4" t="n">
        <v>1613.22</v>
      </c>
      <c r="G253" s="5" t="n">
        <v>8</v>
      </c>
    </row>
    <row r="254">
      <c r="A254" s="2" t="n">
        <v>45429</v>
      </c>
      <c r="B254" s="3">
        <f>MONTH(tbl_Pardavimai[[#This Row],[Data]])</f>
        <v/>
      </c>
      <c r="C254" t="inlineStr">
        <is>
          <t>Vilnius</t>
        </is>
      </c>
      <c r="D254" s="3">
        <f>YEAR(tbl_Pardavimai[[#This Row],[Data]])</f>
        <v/>
      </c>
      <c r="E254" t="inlineStr">
        <is>
          <t>Elektronika</t>
        </is>
      </c>
      <c r="F254" s="4" t="n">
        <v>443.38</v>
      </c>
      <c r="G254" s="5" t="n">
        <v>2</v>
      </c>
    </row>
    <row r="255">
      <c r="A255" s="2" t="n">
        <v>45430</v>
      </c>
      <c r="B255" s="3">
        <f>MONTH(tbl_Pardavimai[[#This Row],[Data]])</f>
        <v/>
      </c>
      <c r="C255" t="inlineStr">
        <is>
          <t>Vilnius</t>
        </is>
      </c>
      <c r="D255" s="3">
        <f>YEAR(tbl_Pardavimai[[#This Row],[Data]])</f>
        <v/>
      </c>
      <c r="E255" t="inlineStr">
        <is>
          <t>Buitinė technika</t>
        </is>
      </c>
      <c r="F255" s="4" t="n">
        <v>339.75</v>
      </c>
      <c r="G255" s="5" t="n">
        <v>2</v>
      </c>
    </row>
    <row r="256">
      <c r="A256" s="2" t="n">
        <v>45430</v>
      </c>
      <c r="B256" s="3">
        <f>MONTH(tbl_Pardavimai[[#This Row],[Data]])</f>
        <v/>
      </c>
      <c r="C256" t="inlineStr">
        <is>
          <t>Vilnius</t>
        </is>
      </c>
      <c r="D256" s="3">
        <f>YEAR(tbl_Pardavimai[[#This Row],[Data]])</f>
        <v/>
      </c>
      <c r="E256" t="inlineStr">
        <is>
          <t>Elektronika</t>
        </is>
      </c>
      <c r="F256" s="4" t="n">
        <v>1375.23</v>
      </c>
      <c r="G256" s="5" t="n">
        <v>6</v>
      </c>
    </row>
    <row r="257">
      <c r="A257" s="2" t="n">
        <v>45431</v>
      </c>
      <c r="B257" s="3">
        <f>MONTH(tbl_Pardavimai[[#This Row],[Data]])</f>
        <v/>
      </c>
      <c r="C257" t="inlineStr">
        <is>
          <t>Vilnius</t>
        </is>
      </c>
      <c r="D257" s="3">
        <f>YEAR(tbl_Pardavimai[[#This Row],[Data]])</f>
        <v/>
      </c>
      <c r="E257" t="inlineStr">
        <is>
          <t>Šviestuvai</t>
        </is>
      </c>
      <c r="F257" s="4" t="n">
        <v>969.41</v>
      </c>
      <c r="G257" s="5" t="n">
        <v>10</v>
      </c>
    </row>
    <row r="258">
      <c r="A258" s="2" t="n">
        <v>45431</v>
      </c>
      <c r="B258" s="3">
        <f>MONTH(tbl_Pardavimai[[#This Row],[Data]])</f>
        <v/>
      </c>
      <c r="C258" t="inlineStr">
        <is>
          <t>Vilnius</t>
        </is>
      </c>
      <c r="D258" s="3">
        <f>YEAR(tbl_Pardavimai[[#This Row],[Data]])</f>
        <v/>
      </c>
      <c r="E258" t="inlineStr">
        <is>
          <t>Buitinė technika</t>
        </is>
      </c>
      <c r="F258" s="4" t="n">
        <v>1033.4</v>
      </c>
      <c r="G258" s="5" t="n">
        <v>6</v>
      </c>
    </row>
    <row r="259">
      <c r="A259" s="2" t="n">
        <v>45432</v>
      </c>
      <c r="B259" s="3">
        <f>MONTH(tbl_Pardavimai[[#This Row],[Data]])</f>
        <v/>
      </c>
      <c r="C259" t="inlineStr">
        <is>
          <t>Vilnius</t>
        </is>
      </c>
      <c r="D259" s="3">
        <f>YEAR(tbl_Pardavimai[[#This Row],[Data]])</f>
        <v/>
      </c>
      <c r="E259" t="inlineStr">
        <is>
          <t>Aksesuarai</t>
        </is>
      </c>
      <c r="F259" s="4" t="n">
        <v>378.5</v>
      </c>
      <c r="G259" s="5" t="n">
        <v>9</v>
      </c>
    </row>
    <row r="260">
      <c r="A260" s="2" t="n">
        <v>45432</v>
      </c>
      <c r="B260" s="3">
        <f>MONTH(tbl_Pardavimai[[#This Row],[Data]])</f>
        <v/>
      </c>
      <c r="C260" t="inlineStr">
        <is>
          <t>Vilnius</t>
        </is>
      </c>
      <c r="D260" s="3">
        <f>YEAR(tbl_Pardavimai[[#This Row],[Data]])</f>
        <v/>
      </c>
      <c r="E260" t="inlineStr">
        <is>
          <t>Elektronika</t>
        </is>
      </c>
      <c r="F260" s="4" t="n">
        <v>818.59</v>
      </c>
      <c r="G260" s="5" t="n">
        <v>4</v>
      </c>
    </row>
    <row r="261">
      <c r="A261" s="2" t="n">
        <v>45432</v>
      </c>
      <c r="B261" s="3">
        <f>MONTH(tbl_Pardavimai[[#This Row],[Data]])</f>
        <v/>
      </c>
      <c r="C261" t="inlineStr">
        <is>
          <t>Vilnius</t>
        </is>
      </c>
      <c r="D261" s="3">
        <f>YEAR(tbl_Pardavimai[[#This Row],[Data]])</f>
        <v/>
      </c>
      <c r="E261" t="inlineStr">
        <is>
          <t>Aksesuarai</t>
        </is>
      </c>
      <c r="F261" s="4" t="n">
        <v>316.88</v>
      </c>
      <c r="G261" s="5" t="n">
        <v>7</v>
      </c>
    </row>
    <row r="262">
      <c r="A262" s="2" t="n">
        <v>45433</v>
      </c>
      <c r="B262" s="3">
        <f>MONTH(tbl_Pardavimai[[#This Row],[Data]])</f>
        <v/>
      </c>
      <c r="C262" t="inlineStr">
        <is>
          <t>Kaunas</t>
        </is>
      </c>
      <c r="D262" s="3">
        <f>YEAR(tbl_Pardavimai[[#This Row],[Data]])</f>
        <v/>
      </c>
      <c r="E262" t="inlineStr">
        <is>
          <t>Buitinė technika</t>
        </is>
      </c>
      <c r="F262" s="4" t="n">
        <v>1332.37</v>
      </c>
      <c r="G262" s="5" t="n">
        <v>8</v>
      </c>
    </row>
    <row r="263">
      <c r="A263" s="2" t="n">
        <v>45433</v>
      </c>
      <c r="B263" s="3">
        <f>MONTH(tbl_Pardavimai[[#This Row],[Data]])</f>
        <v/>
      </c>
      <c r="C263" t="inlineStr">
        <is>
          <t>Vilnius</t>
        </is>
      </c>
      <c r="D263" s="3">
        <f>YEAR(tbl_Pardavimai[[#This Row],[Data]])</f>
        <v/>
      </c>
      <c r="E263" t="inlineStr">
        <is>
          <t>Buitinė technika</t>
        </is>
      </c>
      <c r="F263" s="4" t="n">
        <v>1565.85</v>
      </c>
      <c r="G263" s="5" t="n">
        <v>9</v>
      </c>
    </row>
    <row r="264">
      <c r="A264" s="2" t="n">
        <v>45433</v>
      </c>
      <c r="B264" s="3">
        <f>MONTH(tbl_Pardavimai[[#This Row],[Data]])</f>
        <v/>
      </c>
      <c r="C264" t="inlineStr">
        <is>
          <t>Vilnius</t>
        </is>
      </c>
      <c r="D264" s="3">
        <f>YEAR(tbl_Pardavimai[[#This Row],[Data]])</f>
        <v/>
      </c>
      <c r="E264" t="inlineStr">
        <is>
          <t>Elektronika</t>
        </is>
      </c>
      <c r="F264" s="4" t="n">
        <v>1733.15</v>
      </c>
      <c r="G264" s="5" t="n">
        <v>9</v>
      </c>
    </row>
    <row r="265">
      <c r="A265" s="2" t="n">
        <v>45434</v>
      </c>
      <c r="B265" s="3">
        <f>MONTH(tbl_Pardavimai[[#This Row],[Data]])</f>
        <v/>
      </c>
      <c r="C265" t="inlineStr">
        <is>
          <t>Vilnius</t>
        </is>
      </c>
      <c r="D265" s="3">
        <f>YEAR(tbl_Pardavimai[[#This Row],[Data]])</f>
        <v/>
      </c>
      <c r="E265" t="inlineStr">
        <is>
          <t>Elektronika</t>
        </is>
      </c>
      <c r="F265" s="4" t="n">
        <v>2046.19</v>
      </c>
      <c r="G265" s="5" t="n">
        <v>10</v>
      </c>
    </row>
    <row r="266">
      <c r="A266" s="2" t="n">
        <v>45434</v>
      </c>
      <c r="B266" s="3">
        <f>MONTH(tbl_Pardavimai[[#This Row],[Data]])</f>
        <v/>
      </c>
      <c r="C266" t="inlineStr">
        <is>
          <t>Klaipėda</t>
        </is>
      </c>
      <c r="D266" s="3">
        <f>YEAR(tbl_Pardavimai[[#This Row],[Data]])</f>
        <v/>
      </c>
      <c r="E266" t="inlineStr">
        <is>
          <t>Aksesuarai</t>
        </is>
      </c>
      <c r="F266" s="4" t="n">
        <v>372.26</v>
      </c>
      <c r="G266" s="5" t="n">
        <v>9</v>
      </c>
    </row>
    <row r="267">
      <c r="A267" s="2" t="n">
        <v>45435</v>
      </c>
      <c r="B267" s="3">
        <f>MONTH(tbl_Pardavimai[[#This Row],[Data]])</f>
        <v/>
      </c>
      <c r="C267" t="inlineStr">
        <is>
          <t>Vilnius</t>
        </is>
      </c>
      <c r="D267" s="3">
        <f>YEAR(tbl_Pardavimai[[#This Row],[Data]])</f>
        <v/>
      </c>
      <c r="E267" t="inlineStr">
        <is>
          <t>Šviestuvai</t>
        </is>
      </c>
      <c r="F267" s="4" t="n">
        <v>948.13</v>
      </c>
      <c r="G267" s="5" t="n">
        <v>10</v>
      </c>
    </row>
    <row r="268">
      <c r="A268" s="2" t="n">
        <v>45435</v>
      </c>
      <c r="B268" s="3">
        <f>MONTH(tbl_Pardavimai[[#This Row],[Data]])</f>
        <v/>
      </c>
      <c r="C268" t="inlineStr">
        <is>
          <t>Kaunas</t>
        </is>
      </c>
      <c r="D268" s="3">
        <f>YEAR(tbl_Pardavimai[[#This Row],[Data]])</f>
        <v/>
      </c>
      <c r="E268" t="inlineStr">
        <is>
          <t>Buitinė technika</t>
        </is>
      </c>
      <c r="F268" s="4" t="n">
        <v>1351.25</v>
      </c>
      <c r="G268" s="5" t="n">
        <v>8</v>
      </c>
    </row>
    <row r="269">
      <c r="A269" s="2" t="n">
        <v>45436</v>
      </c>
      <c r="B269" s="3">
        <f>MONTH(tbl_Pardavimai[[#This Row],[Data]])</f>
        <v/>
      </c>
      <c r="C269" t="inlineStr">
        <is>
          <t>Kaunas</t>
        </is>
      </c>
      <c r="D269" s="3">
        <f>YEAR(tbl_Pardavimai[[#This Row],[Data]])</f>
        <v/>
      </c>
      <c r="E269" t="inlineStr">
        <is>
          <t>Elektronika</t>
        </is>
      </c>
      <c r="F269" s="4" t="n">
        <v>1098.51</v>
      </c>
      <c r="G269" s="5" t="n">
        <v>5</v>
      </c>
    </row>
    <row r="270">
      <c r="A270" s="2" t="n">
        <v>45436</v>
      </c>
      <c r="B270" s="3">
        <f>MONTH(tbl_Pardavimai[[#This Row],[Data]])</f>
        <v/>
      </c>
      <c r="C270" t="inlineStr">
        <is>
          <t>Klaipėda</t>
        </is>
      </c>
      <c r="D270" s="3">
        <f>YEAR(tbl_Pardavimai[[#This Row],[Data]])</f>
        <v/>
      </c>
      <c r="E270" t="inlineStr">
        <is>
          <t>Aksesuarai</t>
        </is>
      </c>
      <c r="F270" s="4" t="n">
        <v>272.13</v>
      </c>
      <c r="G270" s="5" t="n">
        <v>7</v>
      </c>
    </row>
    <row r="271">
      <c r="A271" s="2" t="n">
        <v>45436</v>
      </c>
      <c r="B271" s="3">
        <f>MONTH(tbl_Pardavimai[[#This Row],[Data]])</f>
        <v/>
      </c>
      <c r="C271" t="inlineStr">
        <is>
          <t>Vilnius</t>
        </is>
      </c>
      <c r="D271" s="3">
        <f>YEAR(tbl_Pardavimai[[#This Row],[Data]])</f>
        <v/>
      </c>
      <c r="E271" t="inlineStr">
        <is>
          <t>Aksesuarai</t>
        </is>
      </c>
      <c r="F271" s="4" t="n">
        <v>191.91</v>
      </c>
      <c r="G271" s="5" t="n">
        <v>5</v>
      </c>
    </row>
    <row r="272">
      <c r="A272" s="2" t="n">
        <v>45437</v>
      </c>
      <c r="B272" s="3">
        <f>MONTH(tbl_Pardavimai[[#This Row],[Data]])</f>
        <v/>
      </c>
      <c r="C272" t="inlineStr">
        <is>
          <t>Klaipėda</t>
        </is>
      </c>
      <c r="D272" s="3">
        <f>YEAR(tbl_Pardavimai[[#This Row],[Data]])</f>
        <v/>
      </c>
      <c r="E272" t="inlineStr">
        <is>
          <t>Šviestuvai</t>
        </is>
      </c>
      <c r="F272" s="4" t="n">
        <v>695.15</v>
      </c>
      <c r="G272" s="5" t="n">
        <v>8</v>
      </c>
    </row>
    <row r="273">
      <c r="A273" s="2" t="n">
        <v>45437</v>
      </c>
      <c r="B273" s="3">
        <f>MONTH(tbl_Pardavimai[[#This Row],[Data]])</f>
        <v/>
      </c>
      <c r="C273" t="inlineStr">
        <is>
          <t>Klaipėda</t>
        </is>
      </c>
      <c r="D273" s="3">
        <f>YEAR(tbl_Pardavimai[[#This Row],[Data]])</f>
        <v/>
      </c>
      <c r="E273" t="inlineStr">
        <is>
          <t>Šviestuvai</t>
        </is>
      </c>
      <c r="F273" s="4" t="n">
        <v>681.0599999999999</v>
      </c>
      <c r="G273" s="5" t="n">
        <v>8</v>
      </c>
    </row>
    <row r="274">
      <c r="A274" s="2" t="n">
        <v>45438</v>
      </c>
      <c r="B274" s="3">
        <f>MONTH(tbl_Pardavimai[[#This Row],[Data]])</f>
        <v/>
      </c>
      <c r="C274" t="inlineStr">
        <is>
          <t>Kaunas</t>
        </is>
      </c>
      <c r="D274" s="3">
        <f>YEAR(tbl_Pardavimai[[#This Row],[Data]])</f>
        <v/>
      </c>
      <c r="E274" t="inlineStr">
        <is>
          <t>Elektronika</t>
        </is>
      </c>
      <c r="F274" s="4" t="n">
        <v>1800.65</v>
      </c>
      <c r="G274" s="5" t="n">
        <v>8</v>
      </c>
    </row>
    <row r="275">
      <c r="A275" s="2" t="n">
        <v>45438</v>
      </c>
      <c r="B275" s="3">
        <f>MONTH(tbl_Pardavimai[[#This Row],[Data]])</f>
        <v/>
      </c>
      <c r="C275" t="inlineStr">
        <is>
          <t>Vilnius</t>
        </is>
      </c>
      <c r="D275" s="3">
        <f>YEAR(tbl_Pardavimai[[#This Row],[Data]])</f>
        <v/>
      </c>
      <c r="E275" t="inlineStr">
        <is>
          <t>Buitinė technika</t>
        </is>
      </c>
      <c r="F275" s="4" t="n">
        <v>868.89</v>
      </c>
      <c r="G275" s="5" t="n">
        <v>5</v>
      </c>
    </row>
    <row r="276">
      <c r="A276" s="2" t="n">
        <v>45439</v>
      </c>
      <c r="B276" s="3">
        <f>MONTH(tbl_Pardavimai[[#This Row],[Data]])</f>
        <v/>
      </c>
      <c r="C276" t="inlineStr">
        <is>
          <t>Kaunas</t>
        </is>
      </c>
      <c r="D276" s="3">
        <f>YEAR(tbl_Pardavimai[[#This Row],[Data]])</f>
        <v/>
      </c>
      <c r="E276" t="inlineStr">
        <is>
          <t>Šviestuvai</t>
        </is>
      </c>
      <c r="F276" s="4" t="n">
        <v>517.58</v>
      </c>
      <c r="G276" s="5" t="n">
        <v>5</v>
      </c>
    </row>
    <row r="277">
      <c r="A277" s="2" t="n">
        <v>45439</v>
      </c>
      <c r="B277" s="3">
        <f>MONTH(tbl_Pardavimai[[#This Row],[Data]])</f>
        <v/>
      </c>
      <c r="C277" t="inlineStr">
        <is>
          <t>Vilnius</t>
        </is>
      </c>
      <c r="D277" s="3">
        <f>YEAR(tbl_Pardavimai[[#This Row],[Data]])</f>
        <v/>
      </c>
      <c r="E277" t="inlineStr">
        <is>
          <t>Aksesuarai</t>
        </is>
      </c>
      <c r="F277" s="4" t="n">
        <v>358.77</v>
      </c>
      <c r="G277" s="5" t="n">
        <v>8</v>
      </c>
    </row>
    <row r="278">
      <c r="A278" s="2" t="n">
        <v>45440</v>
      </c>
      <c r="B278" s="3">
        <f>MONTH(tbl_Pardavimai[[#This Row],[Data]])</f>
        <v/>
      </c>
      <c r="C278" t="inlineStr">
        <is>
          <t>Klaipėda</t>
        </is>
      </c>
      <c r="D278" s="3">
        <f>YEAR(tbl_Pardavimai[[#This Row],[Data]])</f>
        <v/>
      </c>
      <c r="E278" t="inlineStr">
        <is>
          <t>Elektronika</t>
        </is>
      </c>
      <c r="F278" s="4" t="n">
        <v>636.92</v>
      </c>
      <c r="G278" s="5" t="n">
        <v>3</v>
      </c>
    </row>
    <row r="279">
      <c r="A279" s="2" t="n">
        <v>45440</v>
      </c>
      <c r="B279" s="3">
        <f>MONTH(tbl_Pardavimai[[#This Row],[Data]])</f>
        <v/>
      </c>
      <c r="C279" t="inlineStr">
        <is>
          <t>Vilnius</t>
        </is>
      </c>
      <c r="D279" s="3">
        <f>YEAR(tbl_Pardavimai[[#This Row],[Data]])</f>
        <v/>
      </c>
      <c r="E279" t="inlineStr">
        <is>
          <t>Elektronika</t>
        </is>
      </c>
      <c r="F279" s="4" t="n">
        <v>1897.14</v>
      </c>
      <c r="G279" s="5" t="n">
        <v>10</v>
      </c>
    </row>
    <row r="280">
      <c r="A280" s="2" t="n">
        <v>45441</v>
      </c>
      <c r="B280" s="3">
        <f>MONTH(tbl_Pardavimai[[#This Row],[Data]])</f>
        <v/>
      </c>
      <c r="C280" t="inlineStr">
        <is>
          <t>Vilnius</t>
        </is>
      </c>
      <c r="D280" s="3">
        <f>YEAR(tbl_Pardavimai[[#This Row],[Data]])</f>
        <v/>
      </c>
      <c r="E280" t="inlineStr">
        <is>
          <t>Buitinė technika</t>
        </is>
      </c>
      <c r="F280" s="4" t="n">
        <v>870.91</v>
      </c>
      <c r="G280" s="5" t="n">
        <v>5</v>
      </c>
    </row>
    <row r="281">
      <c r="A281" s="2" t="n">
        <v>45441</v>
      </c>
      <c r="B281" s="3">
        <f>MONTH(tbl_Pardavimai[[#This Row],[Data]])</f>
        <v/>
      </c>
      <c r="C281" t="inlineStr">
        <is>
          <t>Kaunas</t>
        </is>
      </c>
      <c r="D281" s="3">
        <f>YEAR(tbl_Pardavimai[[#This Row],[Data]])</f>
        <v/>
      </c>
      <c r="E281" t="inlineStr">
        <is>
          <t>Elektronika</t>
        </is>
      </c>
      <c r="F281" s="4" t="n">
        <v>1997.01</v>
      </c>
      <c r="G281" s="5" t="n">
        <v>10</v>
      </c>
    </row>
    <row r="282">
      <c r="A282" s="2" t="n">
        <v>45442</v>
      </c>
      <c r="B282" s="3">
        <f>MONTH(tbl_Pardavimai[[#This Row],[Data]])</f>
        <v/>
      </c>
      <c r="C282" t="inlineStr">
        <is>
          <t>Vilnius</t>
        </is>
      </c>
      <c r="D282" s="3">
        <f>YEAR(tbl_Pardavimai[[#This Row],[Data]])</f>
        <v/>
      </c>
      <c r="E282" t="inlineStr">
        <is>
          <t>Aksesuarai</t>
        </is>
      </c>
      <c r="F282" s="4" t="n">
        <v>182.31</v>
      </c>
      <c r="G282" s="5" t="n">
        <v>4</v>
      </c>
    </row>
    <row r="283">
      <c r="A283" s="2" t="n">
        <v>45442</v>
      </c>
      <c r="B283" s="3">
        <f>MONTH(tbl_Pardavimai[[#This Row],[Data]])</f>
        <v/>
      </c>
      <c r="C283" t="inlineStr">
        <is>
          <t>Klaipėda</t>
        </is>
      </c>
      <c r="D283" s="3">
        <f>YEAR(tbl_Pardavimai[[#This Row],[Data]])</f>
        <v/>
      </c>
      <c r="E283" t="inlineStr">
        <is>
          <t>Šviestuvai</t>
        </is>
      </c>
      <c r="F283" s="4" t="n">
        <v>694.1900000000001</v>
      </c>
      <c r="G283" s="5" t="n">
        <v>8</v>
      </c>
    </row>
    <row r="284">
      <c r="A284" s="2" t="n">
        <v>45442</v>
      </c>
      <c r="B284" s="3">
        <f>MONTH(tbl_Pardavimai[[#This Row],[Data]])</f>
        <v/>
      </c>
      <c r="C284" t="inlineStr">
        <is>
          <t>Kaunas</t>
        </is>
      </c>
      <c r="D284" s="3">
        <f>YEAR(tbl_Pardavimai[[#This Row],[Data]])</f>
        <v/>
      </c>
      <c r="E284" t="inlineStr">
        <is>
          <t>Šviestuvai</t>
        </is>
      </c>
      <c r="F284" s="4" t="n">
        <v>214.77</v>
      </c>
      <c r="G284" s="5" t="n">
        <v>3</v>
      </c>
    </row>
    <row r="285">
      <c r="A285" s="2" t="n">
        <v>45443</v>
      </c>
      <c r="B285" s="3">
        <f>MONTH(tbl_Pardavimai[[#This Row],[Data]])</f>
        <v/>
      </c>
      <c r="C285" t="inlineStr">
        <is>
          <t>Kaunas</t>
        </is>
      </c>
      <c r="D285" s="3">
        <f>YEAR(tbl_Pardavimai[[#This Row],[Data]])</f>
        <v/>
      </c>
      <c r="E285" t="inlineStr">
        <is>
          <t>Šviestuvai</t>
        </is>
      </c>
      <c r="F285" s="4" t="n">
        <v>813.87</v>
      </c>
      <c r="G285" s="5" t="n">
        <v>10</v>
      </c>
    </row>
    <row r="286">
      <c r="A286" s="2" t="n">
        <v>45443</v>
      </c>
      <c r="B286" s="3">
        <f>MONTH(tbl_Pardavimai[[#This Row],[Data]])</f>
        <v/>
      </c>
      <c r="C286" t="inlineStr">
        <is>
          <t>Vilnius</t>
        </is>
      </c>
      <c r="D286" s="3">
        <f>YEAR(tbl_Pardavimai[[#This Row],[Data]])</f>
        <v/>
      </c>
      <c r="E286" t="inlineStr">
        <is>
          <t>Buitinė technika</t>
        </is>
      </c>
      <c r="F286" s="4" t="n">
        <v>1321.15</v>
      </c>
      <c r="G286" s="5" t="n">
        <v>8</v>
      </c>
    </row>
    <row r="287">
      <c r="A287" s="2" t="n">
        <v>45444</v>
      </c>
      <c r="B287" s="3">
        <f>MONTH(tbl_Pardavimai[[#This Row],[Data]])</f>
        <v/>
      </c>
      <c r="C287" t="inlineStr">
        <is>
          <t>Klaipėda</t>
        </is>
      </c>
      <c r="D287" s="3">
        <f>YEAR(tbl_Pardavimai[[#This Row],[Data]])</f>
        <v/>
      </c>
      <c r="E287" t="inlineStr">
        <is>
          <t>Elektronika</t>
        </is>
      </c>
      <c r="F287" s="4" t="n">
        <v>618.26</v>
      </c>
      <c r="G287" s="5" t="n">
        <v>3</v>
      </c>
    </row>
    <row r="288">
      <c r="A288" s="2" t="n">
        <v>45444</v>
      </c>
      <c r="B288" s="3">
        <f>MONTH(tbl_Pardavimai[[#This Row],[Data]])</f>
        <v/>
      </c>
      <c r="C288" t="inlineStr">
        <is>
          <t>Vilnius</t>
        </is>
      </c>
      <c r="D288" s="3">
        <f>YEAR(tbl_Pardavimai[[#This Row],[Data]])</f>
        <v/>
      </c>
      <c r="E288" t="inlineStr">
        <is>
          <t>Šviestuvai</t>
        </is>
      </c>
      <c r="F288" s="4" t="n">
        <v>752.26</v>
      </c>
      <c r="G288" s="5" t="n">
        <v>9</v>
      </c>
    </row>
    <row r="289">
      <c r="A289" s="2" t="n">
        <v>45444</v>
      </c>
      <c r="B289" s="3">
        <f>MONTH(tbl_Pardavimai[[#This Row],[Data]])</f>
        <v/>
      </c>
      <c r="C289" t="inlineStr">
        <is>
          <t>Vilnius</t>
        </is>
      </c>
      <c r="D289" s="3">
        <f>YEAR(tbl_Pardavimai[[#This Row],[Data]])</f>
        <v/>
      </c>
      <c r="E289" t="inlineStr">
        <is>
          <t>Buitinė technika</t>
        </is>
      </c>
      <c r="F289" s="4" t="n">
        <v>1483.58</v>
      </c>
      <c r="G289" s="5" t="n">
        <v>9</v>
      </c>
    </row>
    <row r="290">
      <c r="A290" s="2" t="n">
        <v>45445</v>
      </c>
      <c r="B290" s="3">
        <f>MONTH(tbl_Pardavimai[[#This Row],[Data]])</f>
        <v/>
      </c>
      <c r="C290" t="inlineStr">
        <is>
          <t>Vilnius</t>
        </is>
      </c>
      <c r="D290" s="3">
        <f>YEAR(tbl_Pardavimai[[#This Row],[Data]])</f>
        <v/>
      </c>
      <c r="E290" t="inlineStr">
        <is>
          <t>Šviestuvai</t>
        </is>
      </c>
      <c r="F290" s="4" t="n">
        <v>875.73</v>
      </c>
      <c r="G290" s="5" t="n">
        <v>9</v>
      </c>
    </row>
    <row r="291">
      <c r="A291" s="2" t="n">
        <v>45445</v>
      </c>
      <c r="B291" s="3">
        <f>MONTH(tbl_Pardavimai[[#This Row],[Data]])</f>
        <v/>
      </c>
      <c r="C291" t="inlineStr">
        <is>
          <t>Klaipėda</t>
        </is>
      </c>
      <c r="D291" s="3">
        <f>YEAR(tbl_Pardavimai[[#This Row],[Data]])</f>
        <v/>
      </c>
      <c r="E291" t="inlineStr">
        <is>
          <t>Elektronika</t>
        </is>
      </c>
      <c r="F291" s="4" t="n">
        <v>1524.45</v>
      </c>
      <c r="G291" s="5" t="n">
        <v>7</v>
      </c>
    </row>
    <row r="292">
      <c r="A292" s="2" t="n">
        <v>45446</v>
      </c>
      <c r="B292" s="3">
        <f>MONTH(tbl_Pardavimai[[#This Row],[Data]])</f>
        <v/>
      </c>
      <c r="C292" t="inlineStr">
        <is>
          <t>Vilnius</t>
        </is>
      </c>
      <c r="D292" s="3">
        <f>YEAR(tbl_Pardavimai[[#This Row],[Data]])</f>
        <v/>
      </c>
      <c r="E292" t="inlineStr">
        <is>
          <t>Šviestuvai</t>
        </is>
      </c>
      <c r="F292" s="4" t="n">
        <v>187.04</v>
      </c>
      <c r="G292" s="5" t="n">
        <v>2</v>
      </c>
    </row>
    <row r="293">
      <c r="A293" s="2" t="n">
        <v>45446</v>
      </c>
      <c r="B293" s="3">
        <f>MONTH(tbl_Pardavimai[[#This Row],[Data]])</f>
        <v/>
      </c>
      <c r="C293" t="inlineStr">
        <is>
          <t>Vilnius</t>
        </is>
      </c>
      <c r="D293" s="3">
        <f>YEAR(tbl_Pardavimai[[#This Row],[Data]])</f>
        <v/>
      </c>
      <c r="E293" t="inlineStr">
        <is>
          <t>Šviestuvai</t>
        </is>
      </c>
      <c r="F293" s="4" t="n">
        <v>209.41</v>
      </c>
      <c r="G293" s="5" t="n">
        <v>2</v>
      </c>
    </row>
    <row r="294">
      <c r="A294" s="2" t="n">
        <v>45447</v>
      </c>
      <c r="B294" s="3">
        <f>MONTH(tbl_Pardavimai[[#This Row],[Data]])</f>
        <v/>
      </c>
      <c r="C294" t="inlineStr">
        <is>
          <t>Kaunas</t>
        </is>
      </c>
      <c r="D294" s="3">
        <f>YEAR(tbl_Pardavimai[[#This Row],[Data]])</f>
        <v/>
      </c>
      <c r="E294" t="inlineStr">
        <is>
          <t>Šviestuvai</t>
        </is>
      </c>
      <c r="F294" s="4" t="n">
        <v>777.01</v>
      </c>
      <c r="G294" s="5" t="n">
        <v>8</v>
      </c>
    </row>
    <row r="295">
      <c r="A295" s="2" t="n">
        <v>45447</v>
      </c>
      <c r="B295" s="3">
        <f>MONTH(tbl_Pardavimai[[#This Row],[Data]])</f>
        <v/>
      </c>
      <c r="C295" t="inlineStr">
        <is>
          <t>Klaipėda</t>
        </is>
      </c>
      <c r="D295" s="3">
        <f>YEAR(tbl_Pardavimai[[#This Row],[Data]])</f>
        <v/>
      </c>
      <c r="E295" t="inlineStr">
        <is>
          <t>Šviestuvai</t>
        </is>
      </c>
      <c r="F295" s="4" t="n">
        <v>262.49</v>
      </c>
      <c r="G295" s="5" t="n">
        <v>3</v>
      </c>
    </row>
    <row r="296">
      <c r="A296" s="2" t="n">
        <v>45447</v>
      </c>
      <c r="B296" s="3">
        <f>MONTH(tbl_Pardavimai[[#This Row],[Data]])</f>
        <v/>
      </c>
      <c r="C296" t="inlineStr">
        <is>
          <t>Vilnius</t>
        </is>
      </c>
      <c r="D296" s="3">
        <f>YEAR(tbl_Pardavimai[[#This Row],[Data]])</f>
        <v/>
      </c>
      <c r="E296" t="inlineStr">
        <is>
          <t>Buitinė technika</t>
        </is>
      </c>
      <c r="F296" s="4" t="n">
        <v>632.62</v>
      </c>
      <c r="G296" s="5" t="n">
        <v>4</v>
      </c>
    </row>
    <row r="297">
      <c r="A297" s="2" t="n">
        <v>45448</v>
      </c>
      <c r="B297" s="3">
        <f>MONTH(tbl_Pardavimai[[#This Row],[Data]])</f>
        <v/>
      </c>
      <c r="C297" t="inlineStr">
        <is>
          <t>Kaunas</t>
        </is>
      </c>
      <c r="D297" s="3">
        <f>YEAR(tbl_Pardavimai[[#This Row],[Data]])</f>
        <v/>
      </c>
      <c r="E297" t="inlineStr">
        <is>
          <t>Buitinė technika</t>
        </is>
      </c>
      <c r="F297" s="4" t="n">
        <v>1009.48</v>
      </c>
      <c r="G297" s="5" t="n">
        <v>6</v>
      </c>
    </row>
    <row r="298">
      <c r="A298" s="2" t="n">
        <v>45448</v>
      </c>
      <c r="B298" s="3">
        <f>MONTH(tbl_Pardavimai[[#This Row],[Data]])</f>
        <v/>
      </c>
      <c r="C298" t="inlineStr">
        <is>
          <t>Vilnius</t>
        </is>
      </c>
      <c r="D298" s="3">
        <f>YEAR(tbl_Pardavimai[[#This Row],[Data]])</f>
        <v/>
      </c>
      <c r="E298" t="inlineStr">
        <is>
          <t>Aksesuarai</t>
        </is>
      </c>
      <c r="F298" s="4" t="n">
        <v>172.71</v>
      </c>
      <c r="G298" s="5" t="n">
        <v>4</v>
      </c>
    </row>
    <row r="299">
      <c r="A299" s="2" t="n">
        <v>45449</v>
      </c>
      <c r="B299" s="3">
        <f>MONTH(tbl_Pardavimai[[#This Row],[Data]])</f>
        <v/>
      </c>
      <c r="C299" t="inlineStr">
        <is>
          <t>Vilnius</t>
        </is>
      </c>
      <c r="D299" s="3">
        <f>YEAR(tbl_Pardavimai[[#This Row],[Data]])</f>
        <v/>
      </c>
      <c r="E299" t="inlineStr">
        <is>
          <t>Buitinė technika</t>
        </is>
      </c>
      <c r="F299" s="4" t="n">
        <v>1053.2</v>
      </c>
      <c r="G299" s="5" t="n">
        <v>6</v>
      </c>
    </row>
    <row r="300">
      <c r="A300" s="2" t="n">
        <v>45449</v>
      </c>
      <c r="B300" s="3">
        <f>MONTH(tbl_Pardavimai[[#This Row],[Data]])</f>
        <v/>
      </c>
      <c r="C300" t="inlineStr">
        <is>
          <t>Kaunas</t>
        </is>
      </c>
      <c r="D300" s="3">
        <f>YEAR(tbl_Pardavimai[[#This Row],[Data]])</f>
        <v/>
      </c>
      <c r="E300" t="inlineStr">
        <is>
          <t>Buitinė technika</t>
        </is>
      </c>
      <c r="F300" s="4" t="n">
        <v>537.53</v>
      </c>
      <c r="G300" s="5" t="n">
        <v>3</v>
      </c>
    </row>
    <row r="301">
      <c r="A301" s="2" t="n">
        <v>45450</v>
      </c>
      <c r="B301" s="3">
        <f>MONTH(tbl_Pardavimai[[#This Row],[Data]])</f>
        <v/>
      </c>
      <c r="C301" t="inlineStr">
        <is>
          <t>Kaunas</t>
        </is>
      </c>
      <c r="D301" s="3">
        <f>YEAR(tbl_Pardavimai[[#This Row],[Data]])</f>
        <v/>
      </c>
      <c r="E301" t="inlineStr">
        <is>
          <t>Elektronika</t>
        </is>
      </c>
      <c r="F301" s="4" t="n">
        <v>1299.52</v>
      </c>
      <c r="G301" s="5" t="n">
        <v>6</v>
      </c>
    </row>
    <row r="302">
      <c r="A302" s="2" t="n">
        <v>45450</v>
      </c>
      <c r="B302" s="3">
        <f>MONTH(tbl_Pardavimai[[#This Row],[Data]])</f>
        <v/>
      </c>
      <c r="C302" t="inlineStr">
        <is>
          <t>Vilnius</t>
        </is>
      </c>
      <c r="D302" s="3">
        <f>YEAR(tbl_Pardavimai[[#This Row],[Data]])</f>
        <v/>
      </c>
      <c r="E302" t="inlineStr">
        <is>
          <t>Buitinė technika</t>
        </is>
      </c>
      <c r="F302" s="4" t="n">
        <v>735.83</v>
      </c>
      <c r="G302" s="5" t="n">
        <v>4</v>
      </c>
    </row>
    <row r="303">
      <c r="A303" s="2" t="n">
        <v>45451</v>
      </c>
      <c r="B303" s="3">
        <f>MONTH(tbl_Pardavimai[[#This Row],[Data]])</f>
        <v/>
      </c>
      <c r="C303" t="inlineStr">
        <is>
          <t>Kaunas</t>
        </is>
      </c>
      <c r="D303" s="3">
        <f>YEAR(tbl_Pardavimai[[#This Row],[Data]])</f>
        <v/>
      </c>
      <c r="E303" t="inlineStr">
        <is>
          <t>Aksesuarai</t>
        </is>
      </c>
      <c r="F303" s="4" t="n">
        <v>421.81</v>
      </c>
      <c r="G303" s="5" t="n">
        <v>10</v>
      </c>
    </row>
    <row r="304">
      <c r="A304" s="2" t="n">
        <v>45451</v>
      </c>
      <c r="B304" s="3">
        <f>MONTH(tbl_Pardavimai[[#This Row],[Data]])</f>
        <v/>
      </c>
      <c r="C304" t="inlineStr">
        <is>
          <t>Vilnius</t>
        </is>
      </c>
      <c r="D304" s="3">
        <f>YEAR(tbl_Pardavimai[[#This Row],[Data]])</f>
        <v/>
      </c>
      <c r="E304" t="inlineStr">
        <is>
          <t>Aksesuarai</t>
        </is>
      </c>
      <c r="F304" s="4" t="n">
        <v>130.91</v>
      </c>
      <c r="G304" s="5" t="n">
        <v>3</v>
      </c>
    </row>
    <row r="305">
      <c r="A305" s="2" t="n">
        <v>45452</v>
      </c>
      <c r="B305" s="3">
        <f>MONTH(tbl_Pardavimai[[#This Row],[Data]])</f>
        <v/>
      </c>
      <c r="C305" t="inlineStr">
        <is>
          <t>Vilnius</t>
        </is>
      </c>
      <c r="D305" s="3">
        <f>YEAR(tbl_Pardavimai[[#This Row],[Data]])</f>
        <v/>
      </c>
      <c r="E305" t="inlineStr">
        <is>
          <t>Elektronika</t>
        </is>
      </c>
      <c r="F305" s="4" t="n">
        <v>1781.79</v>
      </c>
      <c r="G305" s="5" t="n">
        <v>9</v>
      </c>
    </row>
    <row r="306">
      <c r="A306" s="2" t="n">
        <v>45452</v>
      </c>
      <c r="B306" s="3">
        <f>MONTH(tbl_Pardavimai[[#This Row],[Data]])</f>
        <v/>
      </c>
      <c r="C306" t="inlineStr">
        <is>
          <t>Klaipėda</t>
        </is>
      </c>
      <c r="D306" s="3">
        <f>YEAR(tbl_Pardavimai[[#This Row],[Data]])</f>
        <v/>
      </c>
      <c r="E306" t="inlineStr">
        <is>
          <t>Šviestuvai</t>
        </is>
      </c>
      <c r="F306" s="4" t="n">
        <v>226.89</v>
      </c>
      <c r="G306" s="5" t="n">
        <v>2</v>
      </c>
    </row>
    <row r="307">
      <c r="A307" s="2" t="n">
        <v>45453</v>
      </c>
      <c r="B307" s="3">
        <f>MONTH(tbl_Pardavimai[[#This Row],[Data]])</f>
        <v/>
      </c>
      <c r="C307" t="inlineStr">
        <is>
          <t>Kaunas</t>
        </is>
      </c>
      <c r="D307" s="3">
        <f>YEAR(tbl_Pardavimai[[#This Row],[Data]])</f>
        <v/>
      </c>
      <c r="E307" t="inlineStr">
        <is>
          <t>Elektronika</t>
        </is>
      </c>
      <c r="F307" s="4" t="n">
        <v>1007.85</v>
      </c>
      <c r="G307" s="5" t="n">
        <v>5</v>
      </c>
    </row>
    <row r="308">
      <c r="A308" s="2" t="n">
        <v>45453</v>
      </c>
      <c r="B308" s="3">
        <f>MONTH(tbl_Pardavimai[[#This Row],[Data]])</f>
        <v/>
      </c>
      <c r="C308" t="inlineStr">
        <is>
          <t>Klaipėda</t>
        </is>
      </c>
      <c r="D308" s="3">
        <f>YEAR(tbl_Pardavimai[[#This Row],[Data]])</f>
        <v/>
      </c>
      <c r="E308" t="inlineStr">
        <is>
          <t>Elektronika</t>
        </is>
      </c>
      <c r="F308" s="4" t="n">
        <v>1896.4</v>
      </c>
      <c r="G308" s="5" t="n">
        <v>9</v>
      </c>
    </row>
    <row r="309">
      <c r="A309" s="2" t="n">
        <v>45454</v>
      </c>
      <c r="B309" s="3">
        <f>MONTH(tbl_Pardavimai[[#This Row],[Data]])</f>
        <v/>
      </c>
      <c r="C309" t="inlineStr">
        <is>
          <t>Vilnius</t>
        </is>
      </c>
      <c r="D309" s="3">
        <f>YEAR(tbl_Pardavimai[[#This Row],[Data]])</f>
        <v/>
      </c>
      <c r="E309" t="inlineStr">
        <is>
          <t>Buitinė technika</t>
        </is>
      </c>
      <c r="F309" s="4" t="n">
        <v>843.3200000000001</v>
      </c>
      <c r="G309" s="5" t="n">
        <v>5</v>
      </c>
    </row>
    <row r="310">
      <c r="A310" s="2" t="n">
        <v>45454</v>
      </c>
      <c r="B310" s="3">
        <f>MONTH(tbl_Pardavimai[[#This Row],[Data]])</f>
        <v/>
      </c>
      <c r="C310" t="inlineStr">
        <is>
          <t>Vilnius</t>
        </is>
      </c>
      <c r="D310" s="3">
        <f>YEAR(tbl_Pardavimai[[#This Row],[Data]])</f>
        <v/>
      </c>
      <c r="E310" t="inlineStr">
        <is>
          <t>Aksesuarai</t>
        </is>
      </c>
      <c r="F310" s="4" t="n">
        <v>303.28</v>
      </c>
      <c r="G310" s="5" t="n">
        <v>7</v>
      </c>
    </row>
    <row r="311">
      <c r="A311" s="2" t="n">
        <v>45455</v>
      </c>
      <c r="B311" s="3">
        <f>MONTH(tbl_Pardavimai[[#This Row],[Data]])</f>
        <v/>
      </c>
      <c r="C311" t="inlineStr">
        <is>
          <t>Vilnius</t>
        </is>
      </c>
      <c r="D311" s="3">
        <f>YEAR(tbl_Pardavimai[[#This Row],[Data]])</f>
        <v/>
      </c>
      <c r="E311" t="inlineStr">
        <is>
          <t>Elektronika</t>
        </is>
      </c>
      <c r="F311" s="4" t="n">
        <v>2097.04</v>
      </c>
      <c r="G311" s="5" t="n">
        <v>10</v>
      </c>
    </row>
    <row r="312">
      <c r="A312" s="2" t="n">
        <v>45456</v>
      </c>
      <c r="B312" s="3">
        <f>MONTH(tbl_Pardavimai[[#This Row],[Data]])</f>
        <v/>
      </c>
      <c r="C312" t="inlineStr">
        <is>
          <t>Vilnius</t>
        </is>
      </c>
      <c r="D312" s="3">
        <f>YEAR(tbl_Pardavimai[[#This Row],[Data]])</f>
        <v/>
      </c>
      <c r="E312" t="inlineStr">
        <is>
          <t>Buitinė technika</t>
        </is>
      </c>
      <c r="F312" s="4" t="n">
        <v>871.58</v>
      </c>
      <c r="G312" s="5" t="n">
        <v>5</v>
      </c>
    </row>
    <row r="313">
      <c r="A313" s="2" t="n">
        <v>45456</v>
      </c>
      <c r="B313" s="3">
        <f>MONTH(tbl_Pardavimai[[#This Row],[Data]])</f>
        <v/>
      </c>
      <c r="C313" t="inlineStr">
        <is>
          <t>Vilnius</t>
        </is>
      </c>
      <c r="D313" s="3">
        <f>YEAR(tbl_Pardavimai[[#This Row],[Data]])</f>
        <v/>
      </c>
      <c r="E313" t="inlineStr">
        <is>
          <t>Aksesuarai</t>
        </is>
      </c>
      <c r="F313" s="4" t="n">
        <v>237.43</v>
      </c>
      <c r="G313" s="5" t="n">
        <v>6</v>
      </c>
    </row>
    <row r="314">
      <c r="A314" s="2" t="n">
        <v>45457</v>
      </c>
      <c r="B314" s="3">
        <f>MONTH(tbl_Pardavimai[[#This Row],[Data]])</f>
        <v/>
      </c>
      <c r="C314" t="inlineStr">
        <is>
          <t>Vilnius</t>
        </is>
      </c>
      <c r="D314" s="3">
        <f>YEAR(tbl_Pardavimai[[#This Row],[Data]])</f>
        <v/>
      </c>
      <c r="E314" t="inlineStr">
        <is>
          <t>Buitinė technika</t>
        </is>
      </c>
      <c r="F314" s="4" t="n">
        <v>326.07</v>
      </c>
      <c r="G314" s="5" t="n">
        <v>2</v>
      </c>
    </row>
    <row r="315">
      <c r="A315" s="2" t="n">
        <v>45457</v>
      </c>
      <c r="B315" s="3">
        <f>MONTH(tbl_Pardavimai[[#This Row],[Data]])</f>
        <v/>
      </c>
      <c r="C315" t="inlineStr">
        <is>
          <t>Kaunas</t>
        </is>
      </c>
      <c r="D315" s="3">
        <f>YEAR(tbl_Pardavimai[[#This Row],[Data]])</f>
        <v/>
      </c>
      <c r="E315" t="inlineStr">
        <is>
          <t>Šviestuvai</t>
        </is>
      </c>
      <c r="F315" s="4" t="n">
        <v>767.2</v>
      </c>
      <c r="G315" s="5" t="n">
        <v>9</v>
      </c>
    </row>
    <row r="316">
      <c r="A316" s="2" t="n">
        <v>45457</v>
      </c>
      <c r="B316" s="3">
        <f>MONTH(tbl_Pardavimai[[#This Row],[Data]])</f>
        <v/>
      </c>
      <c r="C316" t="inlineStr">
        <is>
          <t>Vilnius</t>
        </is>
      </c>
      <c r="D316" s="3">
        <f>YEAR(tbl_Pardavimai[[#This Row],[Data]])</f>
        <v/>
      </c>
      <c r="E316" t="inlineStr">
        <is>
          <t>Buitinė technika</t>
        </is>
      </c>
      <c r="F316" s="4" t="n">
        <v>1521.68</v>
      </c>
      <c r="G316" s="5" t="n">
        <v>9</v>
      </c>
    </row>
    <row r="317">
      <c r="A317" s="2" t="n">
        <v>45458</v>
      </c>
      <c r="B317" s="3">
        <f>MONTH(tbl_Pardavimai[[#This Row],[Data]])</f>
        <v/>
      </c>
      <c r="C317" t="inlineStr">
        <is>
          <t>Vilnius</t>
        </is>
      </c>
      <c r="D317" s="3">
        <f>YEAR(tbl_Pardavimai[[#This Row],[Data]])</f>
        <v/>
      </c>
      <c r="E317" t="inlineStr">
        <is>
          <t>Buitinė technika</t>
        </is>
      </c>
      <c r="F317" s="4" t="n">
        <v>973.22</v>
      </c>
      <c r="G317" s="5" t="n">
        <v>6</v>
      </c>
    </row>
    <row r="318">
      <c r="A318" s="2" t="n">
        <v>45458</v>
      </c>
      <c r="B318" s="3">
        <f>MONTH(tbl_Pardavimai[[#This Row],[Data]])</f>
        <v/>
      </c>
      <c r="C318" t="inlineStr">
        <is>
          <t>Kaunas</t>
        </is>
      </c>
      <c r="D318" s="3">
        <f>YEAR(tbl_Pardavimai[[#This Row],[Data]])</f>
        <v/>
      </c>
      <c r="E318" t="inlineStr">
        <is>
          <t>Šviestuvai</t>
        </is>
      </c>
      <c r="F318" s="4" t="n">
        <v>433.92</v>
      </c>
      <c r="G318" s="5" t="n">
        <v>5</v>
      </c>
    </row>
    <row r="319">
      <c r="A319" s="2" t="n">
        <v>45459</v>
      </c>
      <c r="B319" s="3">
        <f>MONTH(tbl_Pardavimai[[#This Row],[Data]])</f>
        <v/>
      </c>
      <c r="C319" t="inlineStr">
        <is>
          <t>Vilnius</t>
        </is>
      </c>
      <c r="D319" s="3">
        <f>YEAR(tbl_Pardavimai[[#This Row],[Data]])</f>
        <v/>
      </c>
      <c r="E319" t="inlineStr">
        <is>
          <t>Buitinė technika</t>
        </is>
      </c>
      <c r="F319" s="4" t="n">
        <v>1115.82</v>
      </c>
      <c r="G319" s="5" t="n">
        <v>7</v>
      </c>
    </row>
    <row r="320">
      <c r="A320" s="2" t="n">
        <v>45459</v>
      </c>
      <c r="B320" s="3">
        <f>MONTH(tbl_Pardavimai[[#This Row],[Data]])</f>
        <v/>
      </c>
      <c r="C320" t="inlineStr">
        <is>
          <t>Kaunas</t>
        </is>
      </c>
      <c r="D320" s="3">
        <f>YEAR(tbl_Pardavimai[[#This Row],[Data]])</f>
        <v/>
      </c>
      <c r="E320" t="inlineStr">
        <is>
          <t>Aksesuarai</t>
        </is>
      </c>
      <c r="F320" s="4" t="n">
        <v>72.06999999999999</v>
      </c>
      <c r="G320" s="5" t="n">
        <v>2</v>
      </c>
    </row>
    <row r="321">
      <c r="A321" s="2" t="n">
        <v>45460</v>
      </c>
      <c r="B321" s="3">
        <f>MONTH(tbl_Pardavimai[[#This Row],[Data]])</f>
        <v/>
      </c>
      <c r="C321" t="inlineStr">
        <is>
          <t>Klaipėda</t>
        </is>
      </c>
      <c r="D321" s="3">
        <f>YEAR(tbl_Pardavimai[[#This Row],[Data]])</f>
        <v/>
      </c>
      <c r="E321" t="inlineStr">
        <is>
          <t>Šviestuvai</t>
        </is>
      </c>
      <c r="F321" s="4" t="n">
        <v>311.3</v>
      </c>
      <c r="G321" s="5" t="n">
        <v>4</v>
      </c>
    </row>
    <row r="322">
      <c r="A322" s="2" t="n">
        <v>45460</v>
      </c>
      <c r="B322" s="3">
        <f>MONTH(tbl_Pardavimai[[#This Row],[Data]])</f>
        <v/>
      </c>
      <c r="C322" t="inlineStr">
        <is>
          <t>Kaunas</t>
        </is>
      </c>
      <c r="D322" s="3">
        <f>YEAR(tbl_Pardavimai[[#This Row],[Data]])</f>
        <v/>
      </c>
      <c r="E322" t="inlineStr">
        <is>
          <t>Aksesuarai</t>
        </is>
      </c>
      <c r="F322" s="4" t="n">
        <v>411.92</v>
      </c>
      <c r="G322" s="5" t="n">
        <v>10</v>
      </c>
    </row>
    <row r="323">
      <c r="A323" s="2" t="n">
        <v>45461</v>
      </c>
      <c r="B323" s="3">
        <f>MONTH(tbl_Pardavimai[[#This Row],[Data]])</f>
        <v/>
      </c>
      <c r="C323" t="inlineStr">
        <is>
          <t>Vilnius</t>
        </is>
      </c>
      <c r="D323" s="3">
        <f>YEAR(tbl_Pardavimai[[#This Row],[Data]])</f>
        <v/>
      </c>
      <c r="E323" t="inlineStr">
        <is>
          <t>Šviestuvai</t>
        </is>
      </c>
      <c r="F323" s="4" t="n">
        <v>752.8</v>
      </c>
      <c r="G323" s="5" t="n">
        <v>8</v>
      </c>
    </row>
    <row r="324">
      <c r="A324" s="2" t="n">
        <v>45461</v>
      </c>
      <c r="B324" s="3">
        <f>MONTH(tbl_Pardavimai[[#This Row],[Data]])</f>
        <v/>
      </c>
      <c r="C324" t="inlineStr">
        <is>
          <t>Vilnius</t>
        </is>
      </c>
      <c r="D324" s="3">
        <f>YEAR(tbl_Pardavimai[[#This Row],[Data]])</f>
        <v/>
      </c>
      <c r="E324" t="inlineStr">
        <is>
          <t>Aksesuarai</t>
        </is>
      </c>
      <c r="F324" s="4" t="n">
        <v>401.24</v>
      </c>
      <c r="G324" s="5" t="n">
        <v>10</v>
      </c>
    </row>
    <row r="325">
      <c r="A325" s="2" t="n">
        <v>45461</v>
      </c>
      <c r="B325" s="3">
        <f>MONTH(tbl_Pardavimai[[#This Row],[Data]])</f>
        <v/>
      </c>
      <c r="C325" t="inlineStr">
        <is>
          <t>Klaipėda</t>
        </is>
      </c>
      <c r="D325" s="3">
        <f>YEAR(tbl_Pardavimai[[#This Row],[Data]])</f>
        <v/>
      </c>
      <c r="E325" t="inlineStr">
        <is>
          <t>Šviestuvai</t>
        </is>
      </c>
      <c r="F325" s="4" t="n">
        <v>225.8</v>
      </c>
      <c r="G325" s="5" t="n">
        <v>3</v>
      </c>
    </row>
    <row r="326">
      <c r="A326" s="2" t="n">
        <v>45462</v>
      </c>
      <c r="B326" s="3">
        <f>MONTH(tbl_Pardavimai[[#This Row],[Data]])</f>
        <v/>
      </c>
      <c r="C326" t="inlineStr">
        <is>
          <t>Vilnius</t>
        </is>
      </c>
      <c r="D326" s="3">
        <f>YEAR(tbl_Pardavimai[[#This Row],[Data]])</f>
        <v/>
      </c>
      <c r="E326" t="inlineStr">
        <is>
          <t>Šviestuvai</t>
        </is>
      </c>
      <c r="F326" s="4" t="n">
        <v>204.49</v>
      </c>
      <c r="G326" s="5" t="n">
        <v>2</v>
      </c>
    </row>
    <row r="327">
      <c r="A327" s="2" t="n">
        <v>45463</v>
      </c>
      <c r="B327" s="3">
        <f>MONTH(tbl_Pardavimai[[#This Row],[Data]])</f>
        <v/>
      </c>
      <c r="C327" t="inlineStr">
        <is>
          <t>Klaipėda</t>
        </is>
      </c>
      <c r="D327" s="3">
        <f>YEAR(tbl_Pardavimai[[#This Row],[Data]])</f>
        <v/>
      </c>
      <c r="E327" t="inlineStr">
        <is>
          <t>Elektronika</t>
        </is>
      </c>
      <c r="F327" s="4" t="n">
        <v>1370.7</v>
      </c>
      <c r="G327" s="5" t="n">
        <v>7</v>
      </c>
    </row>
    <row r="328">
      <c r="A328" s="2" t="n">
        <v>45463</v>
      </c>
      <c r="B328" s="3">
        <f>MONTH(tbl_Pardavimai[[#This Row],[Data]])</f>
        <v/>
      </c>
      <c r="C328" t="inlineStr">
        <is>
          <t>Klaipėda</t>
        </is>
      </c>
      <c r="D328" s="3">
        <f>YEAR(tbl_Pardavimai[[#This Row],[Data]])</f>
        <v/>
      </c>
      <c r="E328" t="inlineStr">
        <is>
          <t>Elektronika</t>
        </is>
      </c>
      <c r="F328" s="4" t="n">
        <v>644.6799999999999</v>
      </c>
      <c r="G328" s="5" t="n">
        <v>3</v>
      </c>
    </row>
    <row r="329">
      <c r="A329" s="2" t="n">
        <v>45464</v>
      </c>
      <c r="B329" s="3">
        <f>MONTH(tbl_Pardavimai[[#This Row],[Data]])</f>
        <v/>
      </c>
      <c r="C329" t="inlineStr">
        <is>
          <t>Kaunas</t>
        </is>
      </c>
      <c r="D329" s="3">
        <f>YEAR(tbl_Pardavimai[[#This Row],[Data]])</f>
        <v/>
      </c>
      <c r="E329" t="inlineStr">
        <is>
          <t>Aksesuarai</t>
        </is>
      </c>
      <c r="F329" s="4" t="n">
        <v>334.56</v>
      </c>
      <c r="G329" s="5" t="n">
        <v>8</v>
      </c>
    </row>
    <row r="330">
      <c r="A330" s="2" t="n">
        <v>45465</v>
      </c>
      <c r="B330" s="3">
        <f>MONTH(tbl_Pardavimai[[#This Row],[Data]])</f>
        <v/>
      </c>
      <c r="C330" t="inlineStr">
        <is>
          <t>Klaipėda</t>
        </is>
      </c>
      <c r="D330" s="3">
        <f>YEAR(tbl_Pardavimai[[#This Row],[Data]])</f>
        <v/>
      </c>
      <c r="E330" t="inlineStr">
        <is>
          <t>Šviestuvai</t>
        </is>
      </c>
      <c r="F330" s="4" t="n">
        <v>179.83</v>
      </c>
      <c r="G330" s="5" t="n">
        <v>2</v>
      </c>
    </row>
    <row r="331">
      <c r="A331" s="2" t="n">
        <v>45465</v>
      </c>
      <c r="B331" s="3">
        <f>MONTH(tbl_Pardavimai[[#This Row],[Data]])</f>
        <v/>
      </c>
      <c r="C331" t="inlineStr">
        <is>
          <t>Vilnius</t>
        </is>
      </c>
      <c r="D331" s="3">
        <f>YEAR(tbl_Pardavimai[[#This Row],[Data]])</f>
        <v/>
      </c>
      <c r="E331" t="inlineStr">
        <is>
          <t>Šviestuvai</t>
        </is>
      </c>
      <c r="F331" s="4" t="n">
        <v>534.12</v>
      </c>
      <c r="G331" s="5" t="n">
        <v>7</v>
      </c>
    </row>
    <row r="332">
      <c r="A332" s="2" t="n">
        <v>45466</v>
      </c>
      <c r="B332" s="3">
        <f>MONTH(tbl_Pardavimai[[#This Row],[Data]])</f>
        <v/>
      </c>
      <c r="C332" t="inlineStr">
        <is>
          <t>Kaunas</t>
        </is>
      </c>
      <c r="D332" s="3">
        <f>YEAR(tbl_Pardavimai[[#This Row],[Data]])</f>
        <v/>
      </c>
      <c r="E332" t="inlineStr">
        <is>
          <t>Aksesuarai</t>
        </is>
      </c>
      <c r="F332" s="4" t="n">
        <v>363.2</v>
      </c>
      <c r="G332" s="5" t="n">
        <v>9</v>
      </c>
    </row>
    <row r="333">
      <c r="A333" s="2" t="n">
        <v>45466</v>
      </c>
      <c r="B333" s="3">
        <f>MONTH(tbl_Pardavimai[[#This Row],[Data]])</f>
        <v/>
      </c>
      <c r="C333" t="inlineStr">
        <is>
          <t>Klaipėda</t>
        </is>
      </c>
      <c r="D333" s="3">
        <f>YEAR(tbl_Pardavimai[[#This Row],[Data]])</f>
        <v/>
      </c>
      <c r="E333" t="inlineStr">
        <is>
          <t>Elektronika</t>
        </is>
      </c>
      <c r="F333" s="4" t="n">
        <v>1438.99</v>
      </c>
      <c r="G333" s="5" t="n">
        <v>7</v>
      </c>
    </row>
    <row r="334">
      <c r="A334" s="2" t="n">
        <v>45467</v>
      </c>
      <c r="B334" s="3">
        <f>MONTH(tbl_Pardavimai[[#This Row],[Data]])</f>
        <v/>
      </c>
      <c r="C334" t="inlineStr">
        <is>
          <t>Vilnius</t>
        </is>
      </c>
      <c r="D334" s="3">
        <f>YEAR(tbl_Pardavimai[[#This Row],[Data]])</f>
        <v/>
      </c>
      <c r="E334" t="inlineStr">
        <is>
          <t>Aksesuarai</t>
        </is>
      </c>
      <c r="F334" s="4" t="n">
        <v>227.84</v>
      </c>
      <c r="G334" s="5" t="n">
        <v>6</v>
      </c>
    </row>
    <row r="335">
      <c r="A335" s="2" t="n">
        <v>45467</v>
      </c>
      <c r="B335" s="3">
        <f>MONTH(tbl_Pardavimai[[#This Row],[Data]])</f>
        <v/>
      </c>
      <c r="C335" t="inlineStr">
        <is>
          <t>Kaunas</t>
        </is>
      </c>
      <c r="D335" s="3">
        <f>YEAR(tbl_Pardavimai[[#This Row],[Data]])</f>
        <v/>
      </c>
      <c r="E335" t="inlineStr">
        <is>
          <t>Aksesuarai</t>
        </is>
      </c>
      <c r="F335" s="4" t="n">
        <v>285.41</v>
      </c>
      <c r="G335" s="5" t="n">
        <v>7</v>
      </c>
    </row>
    <row r="336">
      <c r="A336" s="2" t="n">
        <v>45468</v>
      </c>
      <c r="B336" s="3">
        <f>MONTH(tbl_Pardavimai[[#This Row],[Data]])</f>
        <v/>
      </c>
      <c r="C336" t="inlineStr">
        <is>
          <t>Vilnius</t>
        </is>
      </c>
      <c r="D336" s="3">
        <f>YEAR(tbl_Pardavimai[[#This Row],[Data]])</f>
        <v/>
      </c>
      <c r="E336" t="inlineStr">
        <is>
          <t>Aksesuarai</t>
        </is>
      </c>
      <c r="F336" s="4" t="n">
        <v>389.07</v>
      </c>
      <c r="G336" s="5" t="n">
        <v>10</v>
      </c>
    </row>
    <row r="337">
      <c r="A337" s="2" t="n">
        <v>45468</v>
      </c>
      <c r="B337" s="3">
        <f>MONTH(tbl_Pardavimai[[#This Row],[Data]])</f>
        <v/>
      </c>
      <c r="C337" t="inlineStr">
        <is>
          <t>Vilnius</t>
        </is>
      </c>
      <c r="D337" s="3">
        <f>YEAR(tbl_Pardavimai[[#This Row],[Data]])</f>
        <v/>
      </c>
      <c r="E337" t="inlineStr">
        <is>
          <t>Elektronika</t>
        </is>
      </c>
      <c r="F337" s="4" t="n">
        <v>1886.93</v>
      </c>
      <c r="G337" s="5" t="n">
        <v>10</v>
      </c>
    </row>
    <row r="338">
      <c r="A338" s="2" t="n">
        <v>45469</v>
      </c>
      <c r="B338" s="3">
        <f>MONTH(tbl_Pardavimai[[#This Row],[Data]])</f>
        <v/>
      </c>
      <c r="C338" t="inlineStr">
        <is>
          <t>Kaunas</t>
        </is>
      </c>
      <c r="D338" s="3">
        <f>YEAR(tbl_Pardavimai[[#This Row],[Data]])</f>
        <v/>
      </c>
      <c r="E338" t="inlineStr">
        <is>
          <t>Aksesuarai</t>
        </is>
      </c>
      <c r="F338" s="4" t="n">
        <v>164.97</v>
      </c>
      <c r="G338" s="5" t="n">
        <v>5</v>
      </c>
    </row>
    <row r="339">
      <c r="A339" s="2" t="n">
        <v>45469</v>
      </c>
      <c r="B339" s="3">
        <f>MONTH(tbl_Pardavimai[[#This Row],[Data]])</f>
        <v/>
      </c>
      <c r="C339" t="inlineStr">
        <is>
          <t>Kaunas</t>
        </is>
      </c>
      <c r="D339" s="3">
        <f>YEAR(tbl_Pardavimai[[#This Row],[Data]])</f>
        <v/>
      </c>
      <c r="E339" t="inlineStr">
        <is>
          <t>Aksesuarai</t>
        </is>
      </c>
      <c r="F339" s="4" t="n">
        <v>330.88</v>
      </c>
      <c r="G339" s="5" t="n">
        <v>8</v>
      </c>
    </row>
    <row r="340">
      <c r="A340" s="2" t="n">
        <v>45470</v>
      </c>
      <c r="B340" s="3">
        <f>MONTH(tbl_Pardavimai[[#This Row],[Data]])</f>
        <v/>
      </c>
      <c r="C340" t="inlineStr">
        <is>
          <t>Klaipėda</t>
        </is>
      </c>
      <c r="D340" s="3">
        <f>YEAR(tbl_Pardavimai[[#This Row],[Data]])</f>
        <v/>
      </c>
      <c r="E340" t="inlineStr">
        <is>
          <t>Elektronika</t>
        </is>
      </c>
      <c r="F340" s="4" t="n">
        <v>2116.55</v>
      </c>
      <c r="G340" s="5" t="n">
        <v>10</v>
      </c>
    </row>
    <row r="341">
      <c r="A341" s="2" t="n">
        <v>45470</v>
      </c>
      <c r="B341" s="3">
        <f>MONTH(tbl_Pardavimai[[#This Row],[Data]])</f>
        <v/>
      </c>
      <c r="C341" t="inlineStr">
        <is>
          <t>Vilnius</t>
        </is>
      </c>
      <c r="D341" s="3">
        <f>YEAR(tbl_Pardavimai[[#This Row],[Data]])</f>
        <v/>
      </c>
      <c r="E341" t="inlineStr">
        <is>
          <t>Elektronika</t>
        </is>
      </c>
      <c r="F341" s="4" t="n">
        <v>1125.77</v>
      </c>
      <c r="G341" s="5" t="n">
        <v>5</v>
      </c>
    </row>
    <row r="342">
      <c r="A342" s="2" t="n">
        <v>45470</v>
      </c>
      <c r="B342" s="3">
        <f>MONTH(tbl_Pardavimai[[#This Row],[Data]])</f>
        <v/>
      </c>
      <c r="C342" t="inlineStr">
        <is>
          <t>Kaunas</t>
        </is>
      </c>
      <c r="D342" s="3">
        <f>YEAR(tbl_Pardavimai[[#This Row],[Data]])</f>
        <v/>
      </c>
      <c r="E342" t="inlineStr">
        <is>
          <t>Buitinė technika</t>
        </is>
      </c>
      <c r="F342" s="4" t="n">
        <v>1561.01</v>
      </c>
      <c r="G342" s="5" t="n">
        <v>10</v>
      </c>
    </row>
    <row r="343">
      <c r="A343" s="2" t="n">
        <v>45471</v>
      </c>
      <c r="B343" s="3">
        <f>MONTH(tbl_Pardavimai[[#This Row],[Data]])</f>
        <v/>
      </c>
      <c r="C343" t="inlineStr">
        <is>
          <t>Kaunas</t>
        </is>
      </c>
      <c r="D343" s="3">
        <f>YEAR(tbl_Pardavimai[[#This Row],[Data]])</f>
        <v/>
      </c>
      <c r="E343" t="inlineStr">
        <is>
          <t>Elektronika</t>
        </is>
      </c>
      <c r="F343" s="4" t="n">
        <v>671.6799999999999</v>
      </c>
      <c r="G343" s="5" t="n">
        <v>3</v>
      </c>
    </row>
    <row r="344">
      <c r="A344" s="2" t="n">
        <v>45471</v>
      </c>
      <c r="B344" s="3">
        <f>MONTH(tbl_Pardavimai[[#This Row],[Data]])</f>
        <v/>
      </c>
      <c r="C344" t="inlineStr">
        <is>
          <t>Kaunas</t>
        </is>
      </c>
      <c r="D344" s="3">
        <f>YEAR(tbl_Pardavimai[[#This Row],[Data]])</f>
        <v/>
      </c>
      <c r="E344" t="inlineStr">
        <is>
          <t>Buitinė technika</t>
        </is>
      </c>
      <c r="F344" s="4" t="n">
        <v>1750.3</v>
      </c>
      <c r="G344" s="5" t="n">
        <v>10</v>
      </c>
    </row>
    <row r="345">
      <c r="A345" s="2" t="n">
        <v>45472</v>
      </c>
      <c r="B345" s="3">
        <f>MONTH(tbl_Pardavimai[[#This Row],[Data]])</f>
        <v/>
      </c>
      <c r="C345" t="inlineStr">
        <is>
          <t>Klaipėda</t>
        </is>
      </c>
      <c r="D345" s="3">
        <f>YEAR(tbl_Pardavimai[[#This Row],[Data]])</f>
        <v/>
      </c>
      <c r="E345" t="inlineStr">
        <is>
          <t>Šviestuvai</t>
        </is>
      </c>
      <c r="F345" s="4" t="n">
        <v>329.83</v>
      </c>
      <c r="G345" s="5" t="n">
        <v>4</v>
      </c>
    </row>
    <row r="346">
      <c r="A346" s="2" t="n">
        <v>45472</v>
      </c>
      <c r="B346" s="3">
        <f>MONTH(tbl_Pardavimai[[#This Row],[Data]])</f>
        <v/>
      </c>
      <c r="C346" t="inlineStr">
        <is>
          <t>Vilnius</t>
        </is>
      </c>
      <c r="D346" s="3">
        <f>YEAR(tbl_Pardavimai[[#This Row],[Data]])</f>
        <v/>
      </c>
      <c r="E346" t="inlineStr">
        <is>
          <t>Aksesuarai</t>
        </is>
      </c>
      <c r="F346" s="4" t="n">
        <v>385.64</v>
      </c>
      <c r="G346" s="5" t="n">
        <v>10</v>
      </c>
    </row>
    <row r="347">
      <c r="A347" s="2" t="n">
        <v>45473</v>
      </c>
      <c r="B347" s="3">
        <f>MONTH(tbl_Pardavimai[[#This Row],[Data]])</f>
        <v/>
      </c>
      <c r="C347" t="inlineStr">
        <is>
          <t>Kaunas</t>
        </is>
      </c>
      <c r="D347" s="3">
        <f>YEAR(tbl_Pardavimai[[#This Row],[Data]])</f>
        <v/>
      </c>
      <c r="E347" t="inlineStr">
        <is>
          <t>Elektronika</t>
        </is>
      </c>
      <c r="F347" s="4" t="n">
        <v>1664.58</v>
      </c>
      <c r="G347" s="5" t="n">
        <v>9</v>
      </c>
    </row>
    <row r="348">
      <c r="A348" s="2" t="n">
        <v>45474</v>
      </c>
      <c r="B348" s="3">
        <f>MONTH(tbl_Pardavimai[[#This Row],[Data]])</f>
        <v/>
      </c>
      <c r="C348" t="inlineStr">
        <is>
          <t>Vilnius</t>
        </is>
      </c>
      <c r="D348" s="3">
        <f>YEAR(tbl_Pardavimai[[#This Row],[Data]])</f>
        <v/>
      </c>
      <c r="E348" t="inlineStr">
        <is>
          <t>Buitinė technika</t>
        </is>
      </c>
      <c r="F348" s="4" t="n">
        <v>1078.52</v>
      </c>
      <c r="G348" s="5" t="n">
        <v>7</v>
      </c>
    </row>
    <row r="349">
      <c r="A349" s="2" t="n">
        <v>45474</v>
      </c>
      <c r="B349" s="3">
        <f>MONTH(tbl_Pardavimai[[#This Row],[Data]])</f>
        <v/>
      </c>
      <c r="C349" t="inlineStr">
        <is>
          <t>Klaipėda</t>
        </is>
      </c>
      <c r="D349" s="3">
        <f>YEAR(tbl_Pardavimai[[#This Row],[Data]])</f>
        <v/>
      </c>
      <c r="E349" t="inlineStr">
        <is>
          <t>Elektronika</t>
        </is>
      </c>
      <c r="F349" s="4" t="n">
        <v>433.2</v>
      </c>
      <c r="G349" s="5" t="n">
        <v>2</v>
      </c>
    </row>
    <row r="350">
      <c r="A350" s="2" t="n">
        <v>45475</v>
      </c>
      <c r="B350" s="3">
        <f>MONTH(tbl_Pardavimai[[#This Row],[Data]])</f>
        <v/>
      </c>
      <c r="C350" t="inlineStr">
        <is>
          <t>Klaipėda</t>
        </is>
      </c>
      <c r="D350" s="3">
        <f>YEAR(tbl_Pardavimai[[#This Row],[Data]])</f>
        <v/>
      </c>
      <c r="E350" t="inlineStr">
        <is>
          <t>Aksesuarai</t>
        </is>
      </c>
      <c r="F350" s="4" t="n">
        <v>259.77</v>
      </c>
      <c r="G350" s="5" t="n">
        <v>6</v>
      </c>
    </row>
    <row r="351">
      <c r="A351" s="2" t="n">
        <v>45475</v>
      </c>
      <c r="B351" s="3">
        <f>MONTH(tbl_Pardavimai[[#This Row],[Data]])</f>
        <v/>
      </c>
      <c r="C351" t="inlineStr">
        <is>
          <t>Klaipėda</t>
        </is>
      </c>
      <c r="D351" s="3">
        <f>YEAR(tbl_Pardavimai[[#This Row],[Data]])</f>
        <v/>
      </c>
      <c r="E351" t="inlineStr">
        <is>
          <t>Buitinė technika</t>
        </is>
      </c>
      <c r="F351" s="4" t="n">
        <v>835.61</v>
      </c>
      <c r="G351" s="5" t="n">
        <v>5</v>
      </c>
    </row>
    <row r="352">
      <c r="A352" s="2" t="n">
        <v>45476</v>
      </c>
      <c r="B352" s="3">
        <f>MONTH(tbl_Pardavimai[[#This Row],[Data]])</f>
        <v/>
      </c>
      <c r="C352" t="inlineStr">
        <is>
          <t>Vilnius</t>
        </is>
      </c>
      <c r="D352" s="3">
        <f>YEAR(tbl_Pardavimai[[#This Row],[Data]])</f>
        <v/>
      </c>
      <c r="E352" t="inlineStr">
        <is>
          <t>Buitinė technika</t>
        </is>
      </c>
      <c r="F352" s="4" t="n">
        <v>985.63</v>
      </c>
      <c r="G352" s="5" t="n">
        <v>6</v>
      </c>
    </row>
    <row r="353">
      <c r="A353" s="2" t="n">
        <v>45476</v>
      </c>
      <c r="B353" s="3">
        <f>MONTH(tbl_Pardavimai[[#This Row],[Data]])</f>
        <v/>
      </c>
      <c r="C353" t="inlineStr">
        <is>
          <t>Klaipėda</t>
        </is>
      </c>
      <c r="D353" s="3">
        <f>YEAR(tbl_Pardavimai[[#This Row],[Data]])</f>
        <v/>
      </c>
      <c r="E353" t="inlineStr">
        <is>
          <t>Aksesuarai</t>
        </is>
      </c>
      <c r="F353" s="4" t="n">
        <v>306.25</v>
      </c>
      <c r="G353" s="5" t="n">
        <v>7</v>
      </c>
    </row>
    <row r="354">
      <c r="A354" s="2" t="n">
        <v>45477</v>
      </c>
      <c r="B354" s="3">
        <f>MONTH(tbl_Pardavimai[[#This Row],[Data]])</f>
        <v/>
      </c>
      <c r="C354" t="inlineStr">
        <is>
          <t>Vilnius</t>
        </is>
      </c>
      <c r="D354" s="3">
        <f>YEAR(tbl_Pardavimai[[#This Row],[Data]])</f>
        <v/>
      </c>
      <c r="E354" t="inlineStr">
        <is>
          <t>Elektronika</t>
        </is>
      </c>
      <c r="F354" s="4" t="n">
        <v>1538.21</v>
      </c>
      <c r="G354" s="5" t="n">
        <v>7</v>
      </c>
    </row>
    <row r="355">
      <c r="A355" s="2" t="n">
        <v>45478</v>
      </c>
      <c r="B355" s="3">
        <f>MONTH(tbl_Pardavimai[[#This Row],[Data]])</f>
        <v/>
      </c>
      <c r="C355" t="inlineStr">
        <is>
          <t>Klaipėda</t>
        </is>
      </c>
      <c r="D355" s="3">
        <f>YEAR(tbl_Pardavimai[[#This Row],[Data]])</f>
        <v/>
      </c>
      <c r="E355" t="inlineStr">
        <is>
          <t>Buitinė technika</t>
        </is>
      </c>
      <c r="F355" s="4" t="n">
        <v>525.3099999999999</v>
      </c>
      <c r="G355" s="5" t="n">
        <v>3</v>
      </c>
    </row>
    <row r="356">
      <c r="A356" s="2" t="n">
        <v>45478</v>
      </c>
      <c r="B356" s="3">
        <f>MONTH(tbl_Pardavimai[[#This Row],[Data]])</f>
        <v/>
      </c>
      <c r="C356" t="inlineStr">
        <is>
          <t>Vilnius</t>
        </is>
      </c>
      <c r="D356" s="3">
        <f>YEAR(tbl_Pardavimai[[#This Row],[Data]])</f>
        <v/>
      </c>
      <c r="E356" t="inlineStr">
        <is>
          <t>Elektronika</t>
        </is>
      </c>
      <c r="F356" s="4" t="n">
        <v>968.09</v>
      </c>
      <c r="G356" s="5" t="n">
        <v>5</v>
      </c>
    </row>
    <row r="357">
      <c r="A357" s="2" t="n">
        <v>45479</v>
      </c>
      <c r="B357" s="3">
        <f>MONTH(tbl_Pardavimai[[#This Row],[Data]])</f>
        <v/>
      </c>
      <c r="C357" t="inlineStr">
        <is>
          <t>Vilnius</t>
        </is>
      </c>
      <c r="D357" s="3">
        <f>YEAR(tbl_Pardavimai[[#This Row],[Data]])</f>
        <v/>
      </c>
      <c r="E357" t="inlineStr">
        <is>
          <t>Aksesuarai</t>
        </is>
      </c>
      <c r="F357" s="4" t="n">
        <v>164.6</v>
      </c>
      <c r="G357" s="5" t="n">
        <v>4</v>
      </c>
    </row>
    <row r="358">
      <c r="A358" s="2" t="n">
        <v>45479</v>
      </c>
      <c r="B358" s="3">
        <f>MONTH(tbl_Pardavimai[[#This Row],[Data]])</f>
        <v/>
      </c>
      <c r="C358" t="inlineStr">
        <is>
          <t>Vilnius</t>
        </is>
      </c>
      <c r="D358" s="3">
        <f>YEAR(tbl_Pardavimai[[#This Row],[Data]])</f>
        <v/>
      </c>
      <c r="E358" t="inlineStr">
        <is>
          <t>Buitinė technika</t>
        </is>
      </c>
      <c r="F358" s="4" t="n">
        <v>953.35</v>
      </c>
      <c r="G358" s="5" t="n">
        <v>7</v>
      </c>
    </row>
    <row r="359">
      <c r="A359" s="2" t="n">
        <v>45480</v>
      </c>
      <c r="B359" s="3">
        <f>MONTH(tbl_Pardavimai[[#This Row],[Data]])</f>
        <v/>
      </c>
      <c r="C359" t="inlineStr">
        <is>
          <t>Kaunas</t>
        </is>
      </c>
      <c r="D359" s="3">
        <f>YEAR(tbl_Pardavimai[[#This Row],[Data]])</f>
        <v/>
      </c>
      <c r="E359" t="inlineStr">
        <is>
          <t>Šviestuvai</t>
        </is>
      </c>
      <c r="F359" s="4" t="n">
        <v>625.25</v>
      </c>
      <c r="G359" s="5" t="n">
        <v>7</v>
      </c>
    </row>
    <row r="360">
      <c r="A360" s="2" t="n">
        <v>45480</v>
      </c>
      <c r="B360" s="3">
        <f>MONTH(tbl_Pardavimai[[#This Row],[Data]])</f>
        <v/>
      </c>
      <c r="C360" t="inlineStr">
        <is>
          <t>Kaunas</t>
        </is>
      </c>
      <c r="D360" s="3">
        <f>YEAR(tbl_Pardavimai[[#This Row],[Data]])</f>
        <v/>
      </c>
      <c r="E360" t="inlineStr">
        <is>
          <t>Buitinė technika</t>
        </is>
      </c>
      <c r="F360" s="4" t="n">
        <v>1676.99</v>
      </c>
      <c r="G360" s="5" t="n">
        <v>10</v>
      </c>
    </row>
    <row r="361">
      <c r="A361" s="2" t="n">
        <v>45481</v>
      </c>
      <c r="B361" s="3">
        <f>MONTH(tbl_Pardavimai[[#This Row],[Data]])</f>
        <v/>
      </c>
      <c r="C361" t="inlineStr">
        <is>
          <t>Klaipėda</t>
        </is>
      </c>
      <c r="D361" s="3">
        <f>YEAR(tbl_Pardavimai[[#This Row],[Data]])</f>
        <v/>
      </c>
      <c r="E361" t="inlineStr">
        <is>
          <t>Elektronika</t>
        </is>
      </c>
      <c r="F361" s="4" t="n">
        <v>1434.03</v>
      </c>
      <c r="G361" s="5" t="n">
        <v>7</v>
      </c>
    </row>
    <row r="362">
      <c r="A362" s="2" t="n">
        <v>45481</v>
      </c>
      <c r="B362" s="3">
        <f>MONTH(tbl_Pardavimai[[#This Row],[Data]])</f>
        <v/>
      </c>
      <c r="C362" t="inlineStr">
        <is>
          <t>Klaipėda</t>
        </is>
      </c>
      <c r="D362" s="3">
        <f>YEAR(tbl_Pardavimai[[#This Row],[Data]])</f>
        <v/>
      </c>
      <c r="E362" t="inlineStr">
        <is>
          <t>Aksesuarai</t>
        </is>
      </c>
      <c r="F362" s="4" t="n">
        <v>406.49</v>
      </c>
      <c r="G362" s="5" t="n">
        <v>9</v>
      </c>
    </row>
    <row r="363">
      <c r="A363" s="2" t="n">
        <v>45482</v>
      </c>
      <c r="B363" s="3">
        <f>MONTH(tbl_Pardavimai[[#This Row],[Data]])</f>
        <v/>
      </c>
      <c r="C363" t="inlineStr">
        <is>
          <t>Kaunas</t>
        </is>
      </c>
      <c r="D363" s="3">
        <f>YEAR(tbl_Pardavimai[[#This Row],[Data]])</f>
        <v/>
      </c>
      <c r="E363" t="inlineStr">
        <is>
          <t>Aksesuarai</t>
        </is>
      </c>
      <c r="F363" s="4" t="n">
        <v>233.12</v>
      </c>
      <c r="G363" s="5" t="n">
        <v>7</v>
      </c>
    </row>
    <row r="364">
      <c r="A364" s="2" t="n">
        <v>45482</v>
      </c>
      <c r="B364" s="3">
        <f>MONTH(tbl_Pardavimai[[#This Row],[Data]])</f>
        <v/>
      </c>
      <c r="C364" t="inlineStr">
        <is>
          <t>Vilnius</t>
        </is>
      </c>
      <c r="D364" s="3">
        <f>YEAR(tbl_Pardavimai[[#This Row],[Data]])</f>
        <v/>
      </c>
      <c r="E364" t="inlineStr">
        <is>
          <t>Elektronika</t>
        </is>
      </c>
      <c r="F364" s="4" t="n">
        <v>1133.49</v>
      </c>
      <c r="G364" s="5" t="n">
        <v>5</v>
      </c>
    </row>
    <row r="365">
      <c r="A365" s="2" t="n">
        <v>45483</v>
      </c>
      <c r="B365" s="3">
        <f>MONTH(tbl_Pardavimai[[#This Row],[Data]])</f>
        <v/>
      </c>
      <c r="C365" t="inlineStr">
        <is>
          <t>Vilnius</t>
        </is>
      </c>
      <c r="D365" s="3">
        <f>YEAR(tbl_Pardavimai[[#This Row],[Data]])</f>
        <v/>
      </c>
      <c r="E365" t="inlineStr">
        <is>
          <t>Šviestuvai</t>
        </is>
      </c>
      <c r="F365" s="4" t="n">
        <v>520.01</v>
      </c>
      <c r="G365" s="5" t="n">
        <v>6</v>
      </c>
    </row>
    <row r="366">
      <c r="A366" s="2" t="n">
        <v>45483</v>
      </c>
      <c r="B366" s="3">
        <f>MONTH(tbl_Pardavimai[[#This Row],[Data]])</f>
        <v/>
      </c>
      <c r="C366" t="inlineStr">
        <is>
          <t>Vilnius</t>
        </is>
      </c>
      <c r="D366" s="3">
        <f>YEAR(tbl_Pardavimai[[#This Row],[Data]])</f>
        <v/>
      </c>
      <c r="E366" t="inlineStr">
        <is>
          <t>Elektronika</t>
        </is>
      </c>
      <c r="F366" s="4" t="n">
        <v>1594.13</v>
      </c>
      <c r="G366" s="5" t="n">
        <v>7</v>
      </c>
    </row>
    <row r="367">
      <c r="A367" s="2" t="n">
        <v>45484</v>
      </c>
      <c r="B367" s="3">
        <f>MONTH(tbl_Pardavimai[[#This Row],[Data]])</f>
        <v/>
      </c>
      <c r="C367" t="inlineStr">
        <is>
          <t>Vilnius</t>
        </is>
      </c>
      <c r="D367" s="3">
        <f>YEAR(tbl_Pardavimai[[#This Row],[Data]])</f>
        <v/>
      </c>
      <c r="E367" t="inlineStr">
        <is>
          <t>Aksesuarai</t>
        </is>
      </c>
      <c r="F367" s="4" t="n">
        <v>282.53</v>
      </c>
      <c r="G367" s="5" t="n">
        <v>7</v>
      </c>
    </row>
    <row r="368">
      <c r="A368" s="2" t="n">
        <v>45485</v>
      </c>
      <c r="B368" s="3">
        <f>MONTH(tbl_Pardavimai[[#This Row],[Data]])</f>
        <v/>
      </c>
      <c r="C368" t="inlineStr">
        <is>
          <t>Vilnius</t>
        </is>
      </c>
      <c r="D368" s="3">
        <f>YEAR(tbl_Pardavimai[[#This Row],[Data]])</f>
        <v/>
      </c>
      <c r="E368" t="inlineStr">
        <is>
          <t>Aksesuarai</t>
        </is>
      </c>
      <c r="F368" s="4" t="n">
        <v>454.06</v>
      </c>
      <c r="G368" s="5" t="n">
        <v>10</v>
      </c>
    </row>
    <row r="369">
      <c r="A369" s="2" t="n">
        <v>45485</v>
      </c>
      <c r="B369" s="3">
        <f>MONTH(tbl_Pardavimai[[#This Row],[Data]])</f>
        <v/>
      </c>
      <c r="C369" t="inlineStr">
        <is>
          <t>Kaunas</t>
        </is>
      </c>
      <c r="D369" s="3">
        <f>YEAR(tbl_Pardavimai[[#This Row],[Data]])</f>
        <v/>
      </c>
      <c r="E369" t="inlineStr">
        <is>
          <t>Šviestuvai</t>
        </is>
      </c>
      <c r="F369" s="4" t="n">
        <v>415.81</v>
      </c>
      <c r="G369" s="5" t="n">
        <v>5</v>
      </c>
    </row>
    <row r="370">
      <c r="A370" s="2" t="n">
        <v>45486</v>
      </c>
      <c r="B370" s="3">
        <f>MONTH(tbl_Pardavimai[[#This Row],[Data]])</f>
        <v/>
      </c>
      <c r="C370" t="inlineStr">
        <is>
          <t>Klaipėda</t>
        </is>
      </c>
      <c r="D370" s="3">
        <f>YEAR(tbl_Pardavimai[[#This Row],[Data]])</f>
        <v/>
      </c>
      <c r="E370" t="inlineStr">
        <is>
          <t>Elektronika</t>
        </is>
      </c>
      <c r="F370" s="4" t="n">
        <v>690.52</v>
      </c>
      <c r="G370" s="5" t="n">
        <v>4</v>
      </c>
    </row>
    <row r="371">
      <c r="A371" s="2" t="n">
        <v>45486</v>
      </c>
      <c r="B371" s="3">
        <f>MONTH(tbl_Pardavimai[[#This Row],[Data]])</f>
        <v/>
      </c>
      <c r="C371" t="inlineStr">
        <is>
          <t>Vilnius</t>
        </is>
      </c>
      <c r="D371" s="3">
        <f>YEAR(tbl_Pardavimai[[#This Row],[Data]])</f>
        <v/>
      </c>
      <c r="E371" t="inlineStr">
        <is>
          <t>Buitinė technika</t>
        </is>
      </c>
      <c r="F371" s="4" t="n">
        <v>1402.36</v>
      </c>
      <c r="G371" s="5" t="n">
        <v>8</v>
      </c>
    </row>
    <row r="372">
      <c r="A372" s="2" t="n">
        <v>45486</v>
      </c>
      <c r="B372" s="3">
        <f>MONTH(tbl_Pardavimai[[#This Row],[Data]])</f>
        <v/>
      </c>
      <c r="C372" t="inlineStr">
        <is>
          <t>Vilnius</t>
        </is>
      </c>
      <c r="D372" s="3">
        <f>YEAR(tbl_Pardavimai[[#This Row],[Data]])</f>
        <v/>
      </c>
      <c r="E372" t="inlineStr">
        <is>
          <t>Elektronika</t>
        </is>
      </c>
      <c r="F372" s="4" t="n">
        <v>2236.66</v>
      </c>
      <c r="G372" s="5" t="n">
        <v>10</v>
      </c>
    </row>
    <row r="373">
      <c r="A373" s="2" t="n">
        <v>45487</v>
      </c>
      <c r="B373" s="3">
        <f>MONTH(tbl_Pardavimai[[#This Row],[Data]])</f>
        <v/>
      </c>
      <c r="C373" t="inlineStr">
        <is>
          <t>Vilnius</t>
        </is>
      </c>
      <c r="D373" s="3">
        <f>YEAR(tbl_Pardavimai[[#This Row],[Data]])</f>
        <v/>
      </c>
      <c r="E373" t="inlineStr">
        <is>
          <t>Šviestuvai</t>
        </is>
      </c>
      <c r="F373" s="4" t="n">
        <v>332.18</v>
      </c>
      <c r="G373" s="5" t="n">
        <v>4</v>
      </c>
    </row>
    <row r="374">
      <c r="A374" s="2" t="n">
        <v>45488</v>
      </c>
      <c r="B374" s="3">
        <f>MONTH(tbl_Pardavimai[[#This Row],[Data]])</f>
        <v/>
      </c>
      <c r="C374" t="inlineStr">
        <is>
          <t>Kaunas</t>
        </is>
      </c>
      <c r="D374" s="3">
        <f>YEAR(tbl_Pardavimai[[#This Row],[Data]])</f>
        <v/>
      </c>
      <c r="E374" t="inlineStr">
        <is>
          <t>Elektronika</t>
        </is>
      </c>
      <c r="F374" s="4" t="n">
        <v>1975.47</v>
      </c>
      <c r="G374" s="5" t="n">
        <v>9</v>
      </c>
    </row>
    <row r="375">
      <c r="A375" s="2" t="n">
        <v>45488</v>
      </c>
      <c r="B375" s="3">
        <f>MONTH(tbl_Pardavimai[[#This Row],[Data]])</f>
        <v/>
      </c>
      <c r="C375" t="inlineStr">
        <is>
          <t>Vilnius</t>
        </is>
      </c>
      <c r="D375" s="3">
        <f>YEAR(tbl_Pardavimai[[#This Row],[Data]])</f>
        <v/>
      </c>
      <c r="E375" t="inlineStr">
        <is>
          <t>Buitinė technika</t>
        </is>
      </c>
      <c r="F375" s="4" t="n">
        <v>868.47</v>
      </c>
      <c r="G375" s="5" t="n">
        <v>6</v>
      </c>
    </row>
    <row r="376">
      <c r="A376" s="2" t="n">
        <v>45489</v>
      </c>
      <c r="B376" s="3">
        <f>MONTH(tbl_Pardavimai[[#This Row],[Data]])</f>
        <v/>
      </c>
      <c r="C376" t="inlineStr">
        <is>
          <t>Klaipėda</t>
        </is>
      </c>
      <c r="D376" s="3">
        <f>YEAR(tbl_Pardavimai[[#This Row],[Data]])</f>
        <v/>
      </c>
      <c r="E376" t="inlineStr">
        <is>
          <t>Aksesuarai</t>
        </is>
      </c>
      <c r="F376" s="4" t="n">
        <v>170.34</v>
      </c>
      <c r="G376" s="5" t="n">
        <v>4</v>
      </c>
    </row>
    <row r="377">
      <c r="A377" s="2" t="n">
        <v>45489</v>
      </c>
      <c r="B377" s="3">
        <f>MONTH(tbl_Pardavimai[[#This Row],[Data]])</f>
        <v/>
      </c>
      <c r="C377" t="inlineStr">
        <is>
          <t>Kaunas</t>
        </is>
      </c>
      <c r="D377" s="3">
        <f>YEAR(tbl_Pardavimai[[#This Row],[Data]])</f>
        <v/>
      </c>
      <c r="E377" t="inlineStr">
        <is>
          <t>Aksesuarai</t>
        </is>
      </c>
      <c r="F377" s="4" t="n">
        <v>369.32</v>
      </c>
      <c r="G377" s="5" t="n">
        <v>9</v>
      </c>
    </row>
    <row r="378">
      <c r="A378" s="2" t="n">
        <v>45490</v>
      </c>
      <c r="B378" s="3">
        <f>MONTH(tbl_Pardavimai[[#This Row],[Data]])</f>
        <v/>
      </c>
      <c r="C378" t="inlineStr">
        <is>
          <t>Vilnius</t>
        </is>
      </c>
      <c r="D378" s="3">
        <f>YEAR(tbl_Pardavimai[[#This Row],[Data]])</f>
        <v/>
      </c>
      <c r="E378" t="inlineStr">
        <is>
          <t>Šviestuvai</t>
        </is>
      </c>
      <c r="F378" s="4" t="n">
        <v>902.22</v>
      </c>
      <c r="G378" s="5" t="n">
        <v>10</v>
      </c>
    </row>
    <row r="379">
      <c r="A379" s="2" t="n">
        <v>45490</v>
      </c>
      <c r="B379" s="3">
        <f>MONTH(tbl_Pardavimai[[#This Row],[Data]])</f>
        <v/>
      </c>
      <c r="C379" t="inlineStr">
        <is>
          <t>Klaipėda</t>
        </is>
      </c>
      <c r="D379" s="3">
        <f>YEAR(tbl_Pardavimai[[#This Row],[Data]])</f>
        <v/>
      </c>
      <c r="E379" t="inlineStr">
        <is>
          <t>Aksesuarai</t>
        </is>
      </c>
      <c r="F379" s="4" t="n">
        <v>383.36</v>
      </c>
      <c r="G379" s="5" t="n">
        <v>9</v>
      </c>
    </row>
    <row r="380">
      <c r="A380" s="2" t="n">
        <v>45491</v>
      </c>
      <c r="B380" s="3">
        <f>MONTH(tbl_Pardavimai[[#This Row],[Data]])</f>
        <v/>
      </c>
      <c r="C380" t="inlineStr">
        <is>
          <t>Vilnius</t>
        </is>
      </c>
      <c r="D380" s="3">
        <f>YEAR(tbl_Pardavimai[[#This Row],[Data]])</f>
        <v/>
      </c>
      <c r="E380" t="inlineStr">
        <is>
          <t>Elektronika</t>
        </is>
      </c>
      <c r="F380" s="4" t="n">
        <v>1033.17</v>
      </c>
      <c r="G380" s="5" t="n">
        <v>6</v>
      </c>
    </row>
    <row r="381">
      <c r="A381" s="2" t="n">
        <v>45491</v>
      </c>
      <c r="B381" s="3">
        <f>MONTH(tbl_Pardavimai[[#This Row],[Data]])</f>
        <v/>
      </c>
      <c r="C381" t="inlineStr">
        <is>
          <t>Kaunas</t>
        </is>
      </c>
      <c r="D381" s="3">
        <f>YEAR(tbl_Pardavimai[[#This Row],[Data]])</f>
        <v/>
      </c>
      <c r="E381" t="inlineStr">
        <is>
          <t>Buitinė technika</t>
        </is>
      </c>
      <c r="F381" s="4" t="n">
        <v>903.08</v>
      </c>
      <c r="G381" s="5" t="n">
        <v>6</v>
      </c>
    </row>
    <row r="382">
      <c r="A382" s="2" t="n">
        <v>45492</v>
      </c>
      <c r="B382" s="3">
        <f>MONTH(tbl_Pardavimai[[#This Row],[Data]])</f>
        <v/>
      </c>
      <c r="C382" t="inlineStr">
        <is>
          <t>Vilnius</t>
        </is>
      </c>
      <c r="D382" s="3">
        <f>YEAR(tbl_Pardavimai[[#This Row],[Data]])</f>
        <v/>
      </c>
      <c r="E382" t="inlineStr">
        <is>
          <t>Šviestuvai</t>
        </is>
      </c>
      <c r="F382" s="4" t="n">
        <v>503.45</v>
      </c>
      <c r="G382" s="5" t="n">
        <v>5</v>
      </c>
    </row>
    <row r="383">
      <c r="A383" s="2" t="n">
        <v>45492</v>
      </c>
      <c r="B383" s="3">
        <f>MONTH(tbl_Pardavimai[[#This Row],[Data]])</f>
        <v/>
      </c>
      <c r="C383" t="inlineStr">
        <is>
          <t>Kaunas</t>
        </is>
      </c>
      <c r="D383" s="3">
        <f>YEAR(tbl_Pardavimai[[#This Row],[Data]])</f>
        <v/>
      </c>
      <c r="E383" t="inlineStr">
        <is>
          <t>Buitinė technika</t>
        </is>
      </c>
      <c r="F383" s="4" t="n">
        <v>492.2</v>
      </c>
      <c r="G383" s="5" t="n">
        <v>3</v>
      </c>
    </row>
    <row r="384">
      <c r="A384" s="2" t="n">
        <v>45493</v>
      </c>
      <c r="B384" s="3">
        <f>MONTH(tbl_Pardavimai[[#This Row],[Data]])</f>
        <v/>
      </c>
      <c r="C384" t="inlineStr">
        <is>
          <t>Vilnius</t>
        </is>
      </c>
      <c r="D384" s="3">
        <f>YEAR(tbl_Pardavimai[[#This Row],[Data]])</f>
        <v/>
      </c>
      <c r="E384" t="inlineStr">
        <is>
          <t>Elektronika</t>
        </is>
      </c>
      <c r="F384" s="4" t="n">
        <v>1407.01</v>
      </c>
      <c r="G384" s="5" t="n">
        <v>7</v>
      </c>
    </row>
    <row r="385">
      <c r="A385" s="2" t="n">
        <v>45493</v>
      </c>
      <c r="B385" s="3">
        <f>MONTH(tbl_Pardavimai[[#This Row],[Data]])</f>
        <v/>
      </c>
      <c r="C385" t="inlineStr">
        <is>
          <t>Vilnius</t>
        </is>
      </c>
      <c r="D385" s="3">
        <f>YEAR(tbl_Pardavimai[[#This Row],[Data]])</f>
        <v/>
      </c>
      <c r="E385" t="inlineStr">
        <is>
          <t>Elektronika</t>
        </is>
      </c>
      <c r="F385" s="4" t="n">
        <v>1469.81</v>
      </c>
      <c r="G385" s="5" t="n">
        <v>7</v>
      </c>
    </row>
    <row r="386">
      <c r="A386" s="2" t="n">
        <v>45494</v>
      </c>
      <c r="B386" s="3">
        <f>MONTH(tbl_Pardavimai[[#This Row],[Data]])</f>
        <v/>
      </c>
      <c r="C386" t="inlineStr">
        <is>
          <t>Vilnius</t>
        </is>
      </c>
      <c r="D386" s="3">
        <f>YEAR(tbl_Pardavimai[[#This Row],[Data]])</f>
        <v/>
      </c>
      <c r="E386" t="inlineStr">
        <is>
          <t>Buitinė technika</t>
        </is>
      </c>
      <c r="F386" s="4" t="n">
        <v>1278.64</v>
      </c>
      <c r="G386" s="5" t="n">
        <v>7</v>
      </c>
    </row>
    <row r="387">
      <c r="A387" s="2" t="n">
        <v>45494</v>
      </c>
      <c r="B387" s="3">
        <f>MONTH(tbl_Pardavimai[[#This Row],[Data]])</f>
        <v/>
      </c>
      <c r="C387" t="inlineStr">
        <is>
          <t>Klaipėda</t>
        </is>
      </c>
      <c r="D387" s="3">
        <f>YEAR(tbl_Pardavimai[[#This Row],[Data]])</f>
        <v/>
      </c>
      <c r="E387" t="inlineStr">
        <is>
          <t>Šviestuvai</t>
        </is>
      </c>
      <c r="F387" s="4" t="n">
        <v>904.3</v>
      </c>
      <c r="G387" s="5" t="n">
        <v>10</v>
      </c>
    </row>
    <row r="388">
      <c r="A388" s="2" t="n">
        <v>45495</v>
      </c>
      <c r="B388" s="3">
        <f>MONTH(tbl_Pardavimai[[#This Row],[Data]])</f>
        <v/>
      </c>
      <c r="C388" t="inlineStr">
        <is>
          <t>Klaipėda</t>
        </is>
      </c>
      <c r="D388" s="3">
        <f>YEAR(tbl_Pardavimai[[#This Row],[Data]])</f>
        <v/>
      </c>
      <c r="E388" t="inlineStr">
        <is>
          <t>Aksesuarai</t>
        </is>
      </c>
      <c r="F388" s="4" t="n">
        <v>176.2</v>
      </c>
      <c r="G388" s="5" t="n">
        <v>5</v>
      </c>
    </row>
    <row r="389">
      <c r="A389" s="2" t="n">
        <v>45495</v>
      </c>
      <c r="B389" s="3">
        <f>MONTH(tbl_Pardavimai[[#This Row],[Data]])</f>
        <v/>
      </c>
      <c r="C389" t="inlineStr">
        <is>
          <t>Vilnius</t>
        </is>
      </c>
      <c r="D389" s="3">
        <f>YEAR(tbl_Pardavimai[[#This Row],[Data]])</f>
        <v/>
      </c>
      <c r="E389" t="inlineStr">
        <is>
          <t>Šviestuvai</t>
        </is>
      </c>
      <c r="F389" s="4" t="n">
        <v>413.58</v>
      </c>
      <c r="G389" s="5" t="n">
        <v>5</v>
      </c>
    </row>
    <row r="390">
      <c r="A390" s="2" t="n">
        <v>45496</v>
      </c>
      <c r="B390" s="3">
        <f>MONTH(tbl_Pardavimai[[#This Row],[Data]])</f>
        <v/>
      </c>
      <c r="C390" t="inlineStr">
        <is>
          <t>Vilnius</t>
        </is>
      </c>
      <c r="D390" s="3">
        <f>YEAR(tbl_Pardavimai[[#This Row],[Data]])</f>
        <v/>
      </c>
      <c r="E390" t="inlineStr">
        <is>
          <t>Aksesuarai</t>
        </is>
      </c>
      <c r="F390" s="4" t="n">
        <v>438.01</v>
      </c>
      <c r="G390" s="5" t="n">
        <v>10</v>
      </c>
    </row>
    <row r="391">
      <c r="A391" s="2" t="n">
        <v>45496</v>
      </c>
      <c r="B391" s="3">
        <f>MONTH(tbl_Pardavimai[[#This Row],[Data]])</f>
        <v/>
      </c>
      <c r="C391" t="inlineStr">
        <is>
          <t>Vilnius</t>
        </is>
      </c>
      <c r="D391" s="3">
        <f>YEAR(tbl_Pardavimai[[#This Row],[Data]])</f>
        <v/>
      </c>
      <c r="E391" t="inlineStr">
        <is>
          <t>Elektronika</t>
        </is>
      </c>
      <c r="F391" s="4" t="n">
        <v>1938.37</v>
      </c>
      <c r="G391" s="5" t="n">
        <v>10</v>
      </c>
    </row>
    <row r="392">
      <c r="A392" s="2" t="n">
        <v>45497</v>
      </c>
      <c r="B392" s="3">
        <f>MONTH(tbl_Pardavimai[[#This Row],[Data]])</f>
        <v/>
      </c>
      <c r="C392" t="inlineStr">
        <is>
          <t>Klaipėda</t>
        </is>
      </c>
      <c r="D392" s="3">
        <f>YEAR(tbl_Pardavimai[[#This Row],[Data]])</f>
        <v/>
      </c>
      <c r="E392" t="inlineStr">
        <is>
          <t>Aksesuarai</t>
        </is>
      </c>
      <c r="F392" s="4" t="n">
        <v>224.03</v>
      </c>
      <c r="G392" s="5" t="n">
        <v>6</v>
      </c>
    </row>
    <row r="393">
      <c r="A393" s="2" t="n">
        <v>45497</v>
      </c>
      <c r="B393" s="3">
        <f>MONTH(tbl_Pardavimai[[#This Row],[Data]])</f>
        <v/>
      </c>
      <c r="C393" t="inlineStr">
        <is>
          <t>Klaipėda</t>
        </is>
      </c>
      <c r="D393" s="3">
        <f>YEAR(tbl_Pardavimai[[#This Row],[Data]])</f>
        <v/>
      </c>
      <c r="E393" t="inlineStr">
        <is>
          <t>Elektronika</t>
        </is>
      </c>
      <c r="F393" s="4" t="n">
        <v>933.14</v>
      </c>
      <c r="G393" s="5" t="n">
        <v>5</v>
      </c>
    </row>
    <row r="394">
      <c r="A394" s="2" t="n">
        <v>45498</v>
      </c>
      <c r="B394" s="3">
        <f>MONTH(tbl_Pardavimai[[#This Row],[Data]])</f>
        <v/>
      </c>
      <c r="C394" t="inlineStr">
        <is>
          <t>Kaunas</t>
        </is>
      </c>
      <c r="D394" s="3">
        <f>YEAR(tbl_Pardavimai[[#This Row],[Data]])</f>
        <v/>
      </c>
      <c r="E394" t="inlineStr">
        <is>
          <t>Šviestuvai</t>
        </is>
      </c>
      <c r="F394" s="4" t="n">
        <v>571.16</v>
      </c>
      <c r="G394" s="5" t="n">
        <v>7</v>
      </c>
    </row>
    <row r="395">
      <c r="A395" s="2" t="n">
        <v>45499</v>
      </c>
      <c r="B395" s="3">
        <f>MONTH(tbl_Pardavimai[[#This Row],[Data]])</f>
        <v/>
      </c>
      <c r="C395" t="inlineStr">
        <is>
          <t>Kaunas</t>
        </is>
      </c>
      <c r="D395" s="3">
        <f>YEAR(tbl_Pardavimai[[#This Row],[Data]])</f>
        <v/>
      </c>
      <c r="E395" t="inlineStr">
        <is>
          <t>Buitinė technika</t>
        </is>
      </c>
      <c r="F395" s="4" t="n">
        <v>311.75</v>
      </c>
      <c r="G395" s="5" t="n">
        <v>2</v>
      </c>
    </row>
    <row r="396">
      <c r="A396" s="2" t="n">
        <v>45499</v>
      </c>
      <c r="B396" s="3">
        <f>MONTH(tbl_Pardavimai[[#This Row],[Data]])</f>
        <v/>
      </c>
      <c r="C396" t="inlineStr">
        <is>
          <t>Kaunas</t>
        </is>
      </c>
      <c r="D396" s="3">
        <f>YEAR(tbl_Pardavimai[[#This Row],[Data]])</f>
        <v/>
      </c>
      <c r="E396" t="inlineStr">
        <is>
          <t>Buitinė technika</t>
        </is>
      </c>
      <c r="F396" s="4" t="n">
        <v>331.42</v>
      </c>
      <c r="G396" s="5" t="n">
        <v>2</v>
      </c>
    </row>
    <row r="397">
      <c r="A397" s="2" t="n">
        <v>45500</v>
      </c>
      <c r="B397" s="3">
        <f>MONTH(tbl_Pardavimai[[#This Row],[Data]])</f>
        <v/>
      </c>
      <c r="C397" t="inlineStr">
        <is>
          <t>Vilnius</t>
        </is>
      </c>
      <c r="D397" s="3">
        <f>YEAR(tbl_Pardavimai[[#This Row],[Data]])</f>
        <v/>
      </c>
      <c r="E397" t="inlineStr">
        <is>
          <t>Elektronika</t>
        </is>
      </c>
      <c r="F397" s="4" t="n">
        <v>1106.94</v>
      </c>
      <c r="G397" s="5" t="n">
        <v>5</v>
      </c>
    </row>
    <row r="398">
      <c r="A398" s="2" t="n">
        <v>45500</v>
      </c>
      <c r="B398" s="3">
        <f>MONTH(tbl_Pardavimai[[#This Row],[Data]])</f>
        <v/>
      </c>
      <c r="C398" t="inlineStr">
        <is>
          <t>Klaipėda</t>
        </is>
      </c>
      <c r="D398" s="3">
        <f>YEAR(tbl_Pardavimai[[#This Row],[Data]])</f>
        <v/>
      </c>
      <c r="E398" t="inlineStr">
        <is>
          <t>Aksesuarai</t>
        </is>
      </c>
      <c r="F398" s="4" t="n">
        <v>417.89</v>
      </c>
      <c r="G398" s="5" t="n">
        <v>10</v>
      </c>
    </row>
    <row r="399">
      <c r="A399" s="2" t="n">
        <v>45501</v>
      </c>
      <c r="B399" s="3">
        <f>MONTH(tbl_Pardavimai[[#This Row],[Data]])</f>
        <v/>
      </c>
      <c r="C399" t="inlineStr">
        <is>
          <t>Kaunas</t>
        </is>
      </c>
      <c r="D399" s="3">
        <f>YEAR(tbl_Pardavimai[[#This Row],[Data]])</f>
        <v/>
      </c>
      <c r="E399" t="inlineStr">
        <is>
          <t>Elektronika</t>
        </is>
      </c>
      <c r="F399" s="4" t="n">
        <v>1788.34</v>
      </c>
      <c r="G399" s="5" t="n">
        <v>9</v>
      </c>
    </row>
    <row r="400">
      <c r="A400" s="2" t="n">
        <v>45502</v>
      </c>
      <c r="B400" s="3">
        <f>MONTH(tbl_Pardavimai[[#This Row],[Data]])</f>
        <v/>
      </c>
      <c r="C400" t="inlineStr">
        <is>
          <t>Klaipėda</t>
        </is>
      </c>
      <c r="D400" s="3">
        <f>YEAR(tbl_Pardavimai[[#This Row],[Data]])</f>
        <v/>
      </c>
      <c r="E400" t="inlineStr">
        <is>
          <t>Aksesuarai</t>
        </is>
      </c>
      <c r="F400" s="4" t="n">
        <v>254.4</v>
      </c>
      <c r="G400" s="5" t="n">
        <v>6</v>
      </c>
    </row>
    <row r="401">
      <c r="A401" s="2" t="n">
        <v>45502</v>
      </c>
      <c r="B401" s="3">
        <f>MONTH(tbl_Pardavimai[[#This Row],[Data]])</f>
        <v/>
      </c>
      <c r="C401" t="inlineStr">
        <is>
          <t>Vilnius</t>
        </is>
      </c>
      <c r="D401" s="3">
        <f>YEAR(tbl_Pardavimai[[#This Row],[Data]])</f>
        <v/>
      </c>
      <c r="E401" t="inlineStr">
        <is>
          <t>Aksesuarai</t>
        </is>
      </c>
      <c r="F401" s="4" t="n">
        <v>359.45</v>
      </c>
      <c r="G401" s="5" t="n">
        <v>9</v>
      </c>
    </row>
    <row r="402">
      <c r="A402" s="2" t="n">
        <v>45503</v>
      </c>
      <c r="B402" s="3">
        <f>MONTH(tbl_Pardavimai[[#This Row],[Data]])</f>
        <v/>
      </c>
      <c r="C402" t="inlineStr">
        <is>
          <t>Vilnius</t>
        </is>
      </c>
      <c r="D402" s="3">
        <f>YEAR(tbl_Pardavimai[[#This Row],[Data]])</f>
        <v/>
      </c>
      <c r="E402" t="inlineStr">
        <is>
          <t>Aksesuarai</t>
        </is>
      </c>
      <c r="F402" s="4" t="n">
        <v>85.81999999999999</v>
      </c>
      <c r="G402" s="5" t="n">
        <v>2</v>
      </c>
    </row>
    <row r="403">
      <c r="A403" s="2" t="n">
        <v>45503</v>
      </c>
      <c r="B403" s="3">
        <f>MONTH(tbl_Pardavimai[[#This Row],[Data]])</f>
        <v/>
      </c>
      <c r="C403" t="inlineStr">
        <is>
          <t>Klaipėda</t>
        </is>
      </c>
      <c r="D403" s="3">
        <f>YEAR(tbl_Pardavimai[[#This Row],[Data]])</f>
        <v/>
      </c>
      <c r="E403" t="inlineStr">
        <is>
          <t>Aksesuarai</t>
        </is>
      </c>
      <c r="F403" s="4" t="n">
        <v>457.32</v>
      </c>
      <c r="G403" s="5" t="n">
        <v>10</v>
      </c>
    </row>
    <row r="404">
      <c r="A404" s="2" t="n">
        <v>45504</v>
      </c>
      <c r="B404" s="3">
        <f>MONTH(tbl_Pardavimai[[#This Row],[Data]])</f>
        <v/>
      </c>
      <c r="C404" t="inlineStr">
        <is>
          <t>Klaipėda</t>
        </is>
      </c>
      <c r="D404" s="3">
        <f>YEAR(tbl_Pardavimai[[#This Row],[Data]])</f>
        <v/>
      </c>
      <c r="E404" t="inlineStr">
        <is>
          <t>Aksesuarai</t>
        </is>
      </c>
      <c r="F404" s="4" t="n">
        <v>345.06</v>
      </c>
      <c r="G404" s="5" t="n">
        <v>8</v>
      </c>
    </row>
    <row r="405">
      <c r="A405" s="2" t="n">
        <v>45504</v>
      </c>
      <c r="B405" s="3">
        <f>MONTH(tbl_Pardavimai[[#This Row],[Data]])</f>
        <v/>
      </c>
      <c r="C405" t="inlineStr">
        <is>
          <t>Kaunas</t>
        </is>
      </c>
      <c r="D405" s="3">
        <f>YEAR(tbl_Pardavimai[[#This Row],[Data]])</f>
        <v/>
      </c>
      <c r="E405" t="inlineStr">
        <is>
          <t>Aksesuarai</t>
        </is>
      </c>
      <c r="F405" s="4" t="n">
        <v>288.82</v>
      </c>
      <c r="G405" s="5" t="n">
        <v>7</v>
      </c>
    </row>
    <row r="406">
      <c r="A406" s="2" t="n">
        <v>45505</v>
      </c>
      <c r="B406" s="3">
        <f>MONTH(tbl_Pardavimai[[#This Row],[Data]])</f>
        <v/>
      </c>
      <c r="C406" t="inlineStr">
        <is>
          <t>Vilnius</t>
        </is>
      </c>
      <c r="D406" s="3">
        <f>YEAR(tbl_Pardavimai[[#This Row],[Data]])</f>
        <v/>
      </c>
      <c r="E406" t="inlineStr">
        <is>
          <t>Elektronika</t>
        </is>
      </c>
      <c r="F406" s="4" t="n">
        <v>1417.7</v>
      </c>
      <c r="G406" s="5" t="n">
        <v>7</v>
      </c>
    </row>
    <row r="407">
      <c r="A407" s="2" t="n">
        <v>45505</v>
      </c>
      <c r="B407" s="3">
        <f>MONTH(tbl_Pardavimai[[#This Row],[Data]])</f>
        <v/>
      </c>
      <c r="C407" t="inlineStr">
        <is>
          <t>Kaunas</t>
        </is>
      </c>
      <c r="D407" s="3">
        <f>YEAR(tbl_Pardavimai[[#This Row],[Data]])</f>
        <v/>
      </c>
      <c r="E407" t="inlineStr">
        <is>
          <t>Buitinė technika</t>
        </is>
      </c>
      <c r="F407" s="4" t="n">
        <v>1338.95</v>
      </c>
      <c r="G407" s="5" t="n">
        <v>8</v>
      </c>
    </row>
    <row r="408">
      <c r="A408" s="2" t="n">
        <v>45505</v>
      </c>
      <c r="B408" s="3">
        <f>MONTH(tbl_Pardavimai[[#This Row],[Data]])</f>
        <v/>
      </c>
      <c r="C408" t="inlineStr">
        <is>
          <t>Klaipėda</t>
        </is>
      </c>
      <c r="D408" s="3">
        <f>YEAR(tbl_Pardavimai[[#This Row],[Data]])</f>
        <v/>
      </c>
      <c r="E408" t="inlineStr">
        <is>
          <t>Aksesuarai</t>
        </is>
      </c>
      <c r="F408" s="4" t="n">
        <v>94.58</v>
      </c>
      <c r="G408" s="5" t="n">
        <v>2</v>
      </c>
    </row>
    <row r="409">
      <c r="A409" s="2" t="n">
        <v>45506</v>
      </c>
      <c r="B409" s="3">
        <f>MONTH(tbl_Pardavimai[[#This Row],[Data]])</f>
        <v/>
      </c>
      <c r="C409" t="inlineStr">
        <is>
          <t>Vilnius</t>
        </is>
      </c>
      <c r="D409" s="3">
        <f>YEAR(tbl_Pardavimai[[#This Row],[Data]])</f>
        <v/>
      </c>
      <c r="E409" t="inlineStr">
        <is>
          <t>Elektronika</t>
        </is>
      </c>
      <c r="F409" s="4" t="n">
        <v>928.23</v>
      </c>
      <c r="G409" s="5" t="n">
        <v>5</v>
      </c>
    </row>
    <row r="410">
      <c r="A410" s="2" t="n">
        <v>45506</v>
      </c>
      <c r="B410" s="3">
        <f>MONTH(tbl_Pardavimai[[#This Row],[Data]])</f>
        <v/>
      </c>
      <c r="C410" t="inlineStr">
        <is>
          <t>Klaipėda</t>
        </is>
      </c>
      <c r="D410" s="3">
        <f>YEAR(tbl_Pardavimai[[#This Row],[Data]])</f>
        <v/>
      </c>
      <c r="E410" t="inlineStr">
        <is>
          <t>Aksesuarai</t>
        </is>
      </c>
      <c r="F410" s="4" t="n">
        <v>435.38</v>
      </c>
      <c r="G410" s="5" t="n">
        <v>9</v>
      </c>
    </row>
    <row r="411">
      <c r="A411" s="2" t="n">
        <v>45507</v>
      </c>
      <c r="B411" s="3">
        <f>MONTH(tbl_Pardavimai[[#This Row],[Data]])</f>
        <v/>
      </c>
      <c r="C411" t="inlineStr">
        <is>
          <t>Vilnius</t>
        </is>
      </c>
      <c r="D411" s="3">
        <f>YEAR(tbl_Pardavimai[[#This Row],[Data]])</f>
        <v/>
      </c>
      <c r="E411" t="inlineStr">
        <is>
          <t>Elektronika</t>
        </is>
      </c>
      <c r="F411" s="4" t="n">
        <v>1506.8</v>
      </c>
      <c r="G411" s="5" t="n">
        <v>8</v>
      </c>
    </row>
    <row r="412">
      <c r="A412" s="2" t="n">
        <v>45507</v>
      </c>
      <c r="B412" s="3">
        <f>MONTH(tbl_Pardavimai[[#This Row],[Data]])</f>
        <v/>
      </c>
      <c r="C412" t="inlineStr">
        <is>
          <t>Vilnius</t>
        </is>
      </c>
      <c r="D412" s="3">
        <f>YEAR(tbl_Pardavimai[[#This Row],[Data]])</f>
        <v/>
      </c>
      <c r="E412" t="inlineStr">
        <is>
          <t>Aksesuarai</t>
        </is>
      </c>
      <c r="F412" s="4" t="n">
        <v>137.72</v>
      </c>
      <c r="G412" s="5" t="n">
        <v>3</v>
      </c>
    </row>
    <row r="413">
      <c r="A413" s="2" t="n">
        <v>45508</v>
      </c>
      <c r="B413" s="3">
        <f>MONTH(tbl_Pardavimai[[#This Row],[Data]])</f>
        <v/>
      </c>
      <c r="C413" t="inlineStr">
        <is>
          <t>Kaunas</t>
        </is>
      </c>
      <c r="D413" s="3">
        <f>YEAR(tbl_Pardavimai[[#This Row],[Data]])</f>
        <v/>
      </c>
      <c r="E413" t="inlineStr">
        <is>
          <t>Buitinė technika</t>
        </is>
      </c>
      <c r="F413" s="4" t="n">
        <v>313.57</v>
      </c>
      <c r="G413" s="5" t="n">
        <v>2</v>
      </c>
    </row>
    <row r="414">
      <c r="A414" s="2" t="n">
        <v>45508</v>
      </c>
      <c r="B414" s="3">
        <f>MONTH(tbl_Pardavimai[[#This Row],[Data]])</f>
        <v/>
      </c>
      <c r="C414" t="inlineStr">
        <is>
          <t>Vilnius</t>
        </is>
      </c>
      <c r="D414" s="3">
        <f>YEAR(tbl_Pardavimai[[#This Row],[Data]])</f>
        <v/>
      </c>
      <c r="E414" t="inlineStr">
        <is>
          <t>Šviestuvai</t>
        </is>
      </c>
      <c r="F414" s="4" t="n">
        <v>481.66</v>
      </c>
      <c r="G414" s="5" t="n">
        <v>5</v>
      </c>
    </row>
    <row r="415">
      <c r="A415" s="2" t="n">
        <v>45509</v>
      </c>
      <c r="B415" s="3">
        <f>MONTH(tbl_Pardavimai[[#This Row],[Data]])</f>
        <v/>
      </c>
      <c r="C415" t="inlineStr">
        <is>
          <t>Klaipėda</t>
        </is>
      </c>
      <c r="D415" s="3">
        <f>YEAR(tbl_Pardavimai[[#This Row],[Data]])</f>
        <v/>
      </c>
      <c r="E415" t="inlineStr">
        <is>
          <t>Aksesuarai</t>
        </is>
      </c>
      <c r="F415" s="4" t="n">
        <v>163.95</v>
      </c>
      <c r="G415" s="5" t="n">
        <v>4</v>
      </c>
    </row>
    <row r="416">
      <c r="A416" s="2" t="n">
        <v>45509</v>
      </c>
      <c r="B416" s="3">
        <f>MONTH(tbl_Pardavimai[[#This Row],[Data]])</f>
        <v/>
      </c>
      <c r="C416" t="inlineStr">
        <is>
          <t>Vilnius</t>
        </is>
      </c>
      <c r="D416" s="3">
        <f>YEAR(tbl_Pardavimai[[#This Row],[Data]])</f>
        <v/>
      </c>
      <c r="E416" t="inlineStr">
        <is>
          <t>Aksesuarai</t>
        </is>
      </c>
      <c r="F416" s="4" t="n">
        <v>279.51</v>
      </c>
      <c r="G416" s="5" t="n">
        <v>6</v>
      </c>
    </row>
    <row r="417">
      <c r="A417" s="2" t="n">
        <v>45510</v>
      </c>
      <c r="B417" s="3">
        <f>MONTH(tbl_Pardavimai[[#This Row],[Data]])</f>
        <v/>
      </c>
      <c r="C417" t="inlineStr">
        <is>
          <t>Kaunas</t>
        </is>
      </c>
      <c r="D417" s="3">
        <f>YEAR(tbl_Pardavimai[[#This Row],[Data]])</f>
        <v/>
      </c>
      <c r="E417" t="inlineStr">
        <is>
          <t>Šviestuvai</t>
        </is>
      </c>
      <c r="F417" s="4" t="n">
        <v>168.11</v>
      </c>
      <c r="G417" s="5" t="n">
        <v>2</v>
      </c>
    </row>
    <row r="418">
      <c r="A418" s="2" t="n">
        <v>45510</v>
      </c>
      <c r="B418" s="3">
        <f>MONTH(tbl_Pardavimai[[#This Row],[Data]])</f>
        <v/>
      </c>
      <c r="C418" t="inlineStr">
        <is>
          <t>Vilnius</t>
        </is>
      </c>
      <c r="D418" s="3">
        <f>YEAR(tbl_Pardavimai[[#This Row],[Data]])</f>
        <v/>
      </c>
      <c r="E418" t="inlineStr">
        <is>
          <t>Aksesuarai</t>
        </is>
      </c>
      <c r="F418" s="4" t="n">
        <v>377.28</v>
      </c>
      <c r="G418" s="5" t="n">
        <v>10</v>
      </c>
    </row>
    <row r="419">
      <c r="A419" s="2" t="n">
        <v>45511</v>
      </c>
      <c r="B419" s="3">
        <f>MONTH(tbl_Pardavimai[[#This Row],[Data]])</f>
        <v/>
      </c>
      <c r="C419" t="inlineStr">
        <is>
          <t>Vilnius</t>
        </is>
      </c>
      <c r="D419" s="3">
        <f>YEAR(tbl_Pardavimai[[#This Row],[Data]])</f>
        <v/>
      </c>
      <c r="E419" t="inlineStr">
        <is>
          <t>Aksesuarai</t>
        </is>
      </c>
      <c r="F419" s="4" t="n">
        <v>432.9</v>
      </c>
      <c r="G419" s="5" t="n">
        <v>10</v>
      </c>
    </row>
    <row r="420">
      <c r="A420" s="2" t="n">
        <v>45511</v>
      </c>
      <c r="B420" s="3">
        <f>MONTH(tbl_Pardavimai[[#This Row],[Data]])</f>
        <v/>
      </c>
      <c r="C420" t="inlineStr">
        <is>
          <t>Kaunas</t>
        </is>
      </c>
      <c r="D420" s="3">
        <f>YEAR(tbl_Pardavimai[[#This Row],[Data]])</f>
        <v/>
      </c>
      <c r="E420" t="inlineStr">
        <is>
          <t>Buitinė technika</t>
        </is>
      </c>
      <c r="F420" s="4" t="n">
        <v>553.14</v>
      </c>
      <c r="G420" s="5" t="n">
        <v>3</v>
      </c>
    </row>
    <row r="421">
      <c r="A421" s="2" t="n">
        <v>45512</v>
      </c>
      <c r="B421" s="3">
        <f>MONTH(tbl_Pardavimai[[#This Row],[Data]])</f>
        <v/>
      </c>
      <c r="C421" t="inlineStr">
        <is>
          <t>Klaipėda</t>
        </is>
      </c>
      <c r="D421" s="3">
        <f>YEAR(tbl_Pardavimai[[#This Row],[Data]])</f>
        <v/>
      </c>
      <c r="E421" t="inlineStr">
        <is>
          <t>Šviestuvai</t>
        </is>
      </c>
      <c r="F421" s="4" t="n">
        <v>768.47</v>
      </c>
      <c r="G421" s="5" t="n">
        <v>9</v>
      </c>
    </row>
    <row r="422">
      <c r="A422" s="2" t="n">
        <v>45512</v>
      </c>
      <c r="B422" s="3">
        <f>MONTH(tbl_Pardavimai[[#This Row],[Data]])</f>
        <v/>
      </c>
      <c r="C422" t="inlineStr">
        <is>
          <t>Kaunas</t>
        </is>
      </c>
      <c r="D422" s="3">
        <f>YEAR(tbl_Pardavimai[[#This Row],[Data]])</f>
        <v/>
      </c>
      <c r="E422" t="inlineStr">
        <is>
          <t>Buitinė technika</t>
        </is>
      </c>
      <c r="F422" s="4" t="n">
        <v>1206.69</v>
      </c>
      <c r="G422" s="5" t="n">
        <v>7</v>
      </c>
    </row>
    <row r="423">
      <c r="A423" s="2" t="n">
        <v>45513</v>
      </c>
      <c r="B423" s="3">
        <f>MONTH(tbl_Pardavimai[[#This Row],[Data]])</f>
        <v/>
      </c>
      <c r="C423" t="inlineStr">
        <is>
          <t>Vilnius</t>
        </is>
      </c>
      <c r="D423" s="3">
        <f>YEAR(tbl_Pardavimai[[#This Row],[Data]])</f>
        <v/>
      </c>
      <c r="E423" t="inlineStr">
        <is>
          <t>Šviestuvai</t>
        </is>
      </c>
      <c r="F423" s="4" t="n">
        <v>554.09</v>
      </c>
      <c r="G423" s="5" t="n">
        <v>6</v>
      </c>
    </row>
    <row r="424">
      <c r="A424" s="2" t="n">
        <v>45513</v>
      </c>
      <c r="B424" s="3">
        <f>MONTH(tbl_Pardavimai[[#This Row],[Data]])</f>
        <v/>
      </c>
      <c r="C424" t="inlineStr">
        <is>
          <t>Klaipėda</t>
        </is>
      </c>
      <c r="D424" s="3">
        <f>YEAR(tbl_Pardavimai[[#This Row],[Data]])</f>
        <v/>
      </c>
      <c r="E424" t="inlineStr">
        <is>
          <t>Aksesuarai</t>
        </is>
      </c>
      <c r="F424" s="4" t="n">
        <v>345.21</v>
      </c>
      <c r="G424" s="5" t="n">
        <v>9</v>
      </c>
    </row>
    <row r="425">
      <c r="A425" s="2" t="n">
        <v>45514</v>
      </c>
      <c r="B425" s="3">
        <f>MONTH(tbl_Pardavimai[[#This Row],[Data]])</f>
        <v/>
      </c>
      <c r="C425" t="inlineStr">
        <is>
          <t>Vilnius</t>
        </is>
      </c>
      <c r="D425" s="3">
        <f>YEAR(tbl_Pardavimai[[#This Row],[Data]])</f>
        <v/>
      </c>
      <c r="E425" t="inlineStr">
        <is>
          <t>Elektronika</t>
        </is>
      </c>
      <c r="F425" s="4" t="n">
        <v>2139.14</v>
      </c>
      <c r="G425" s="5" t="n">
        <v>10</v>
      </c>
    </row>
    <row r="426">
      <c r="A426" s="2" t="n">
        <v>45514</v>
      </c>
      <c r="B426" s="3">
        <f>MONTH(tbl_Pardavimai[[#This Row],[Data]])</f>
        <v/>
      </c>
      <c r="C426" t="inlineStr">
        <is>
          <t>Klaipėda</t>
        </is>
      </c>
      <c r="D426" s="3">
        <f>YEAR(tbl_Pardavimai[[#This Row],[Data]])</f>
        <v/>
      </c>
      <c r="E426" t="inlineStr">
        <is>
          <t>Aksesuarai</t>
        </is>
      </c>
      <c r="F426" s="4" t="n">
        <v>284.4</v>
      </c>
      <c r="G426" s="5" t="n">
        <v>6</v>
      </c>
    </row>
    <row r="427">
      <c r="A427" s="2" t="n">
        <v>45515</v>
      </c>
      <c r="B427" s="3">
        <f>MONTH(tbl_Pardavimai[[#This Row],[Data]])</f>
        <v/>
      </c>
      <c r="C427" t="inlineStr">
        <is>
          <t>Vilnius</t>
        </is>
      </c>
      <c r="D427" s="3">
        <f>YEAR(tbl_Pardavimai[[#This Row],[Data]])</f>
        <v/>
      </c>
      <c r="E427" t="inlineStr">
        <is>
          <t>Aksesuarai</t>
        </is>
      </c>
      <c r="F427" s="4" t="n">
        <v>394.56</v>
      </c>
      <c r="G427" s="5" t="n">
        <v>10</v>
      </c>
    </row>
    <row r="428">
      <c r="A428" s="2" t="n">
        <v>45515</v>
      </c>
      <c r="B428" s="3">
        <f>MONTH(tbl_Pardavimai[[#This Row],[Data]])</f>
        <v/>
      </c>
      <c r="C428" t="inlineStr">
        <is>
          <t>Vilnius</t>
        </is>
      </c>
      <c r="D428" s="3">
        <f>YEAR(tbl_Pardavimai[[#This Row],[Data]])</f>
        <v/>
      </c>
      <c r="E428" t="inlineStr">
        <is>
          <t>Aksesuarai</t>
        </is>
      </c>
      <c r="F428" s="4" t="n">
        <v>169.16</v>
      </c>
      <c r="G428" s="5" t="n">
        <v>5</v>
      </c>
    </row>
    <row r="429">
      <c r="A429" s="2" t="n">
        <v>45516</v>
      </c>
      <c r="B429" s="3">
        <f>MONTH(tbl_Pardavimai[[#This Row],[Data]])</f>
        <v/>
      </c>
      <c r="C429" t="inlineStr">
        <is>
          <t>Vilnius</t>
        </is>
      </c>
      <c r="D429" s="3">
        <f>YEAR(tbl_Pardavimai[[#This Row],[Data]])</f>
        <v/>
      </c>
      <c r="E429" t="inlineStr">
        <is>
          <t>Aksesuarai</t>
        </is>
      </c>
      <c r="F429" s="4" t="n">
        <v>207.71</v>
      </c>
      <c r="G429" s="5" t="n">
        <v>5</v>
      </c>
    </row>
    <row r="430">
      <c r="A430" s="2" t="n">
        <v>45516</v>
      </c>
      <c r="B430" s="3">
        <f>MONTH(tbl_Pardavimai[[#This Row],[Data]])</f>
        <v/>
      </c>
      <c r="C430" t="inlineStr">
        <is>
          <t>Vilnius</t>
        </is>
      </c>
      <c r="D430" s="3">
        <f>YEAR(tbl_Pardavimai[[#This Row],[Data]])</f>
        <v/>
      </c>
      <c r="E430" t="inlineStr">
        <is>
          <t>Elektronika</t>
        </is>
      </c>
      <c r="F430" s="4" t="n">
        <v>1670.24</v>
      </c>
      <c r="G430" s="5" t="n">
        <v>8</v>
      </c>
    </row>
    <row r="431">
      <c r="A431" s="2" t="n">
        <v>45517</v>
      </c>
      <c r="B431" s="3">
        <f>MONTH(tbl_Pardavimai[[#This Row],[Data]])</f>
        <v/>
      </c>
      <c r="C431" t="inlineStr">
        <is>
          <t>Vilnius</t>
        </is>
      </c>
      <c r="D431" s="3">
        <f>YEAR(tbl_Pardavimai[[#This Row],[Data]])</f>
        <v/>
      </c>
      <c r="E431" t="inlineStr">
        <is>
          <t>Elektronika</t>
        </is>
      </c>
      <c r="F431" s="4" t="n">
        <v>871.47</v>
      </c>
      <c r="G431" s="5" t="n">
        <v>4</v>
      </c>
    </row>
    <row r="432">
      <c r="A432" s="2" t="n">
        <v>45517</v>
      </c>
      <c r="B432" s="3">
        <f>MONTH(tbl_Pardavimai[[#This Row],[Data]])</f>
        <v/>
      </c>
      <c r="C432" t="inlineStr">
        <is>
          <t>Kaunas</t>
        </is>
      </c>
      <c r="D432" s="3">
        <f>YEAR(tbl_Pardavimai[[#This Row],[Data]])</f>
        <v/>
      </c>
      <c r="E432" t="inlineStr">
        <is>
          <t>Elektronika</t>
        </is>
      </c>
      <c r="F432" s="4" t="n">
        <v>1177.09</v>
      </c>
      <c r="G432" s="5" t="n">
        <v>6</v>
      </c>
    </row>
    <row r="433">
      <c r="A433" s="2" t="n">
        <v>45518</v>
      </c>
      <c r="B433" s="3">
        <f>MONTH(tbl_Pardavimai[[#This Row],[Data]])</f>
        <v/>
      </c>
      <c r="C433" t="inlineStr">
        <is>
          <t>Vilnius</t>
        </is>
      </c>
      <c r="D433" s="3">
        <f>YEAR(tbl_Pardavimai[[#This Row],[Data]])</f>
        <v/>
      </c>
      <c r="E433" t="inlineStr">
        <is>
          <t>Šviestuvai</t>
        </is>
      </c>
      <c r="F433" s="4" t="n">
        <v>621.15</v>
      </c>
      <c r="G433" s="5" t="n">
        <v>7</v>
      </c>
    </row>
    <row r="434">
      <c r="A434" s="2" t="n">
        <v>45518</v>
      </c>
      <c r="B434" s="3">
        <f>MONTH(tbl_Pardavimai[[#This Row],[Data]])</f>
        <v/>
      </c>
      <c r="C434" t="inlineStr">
        <is>
          <t>Kaunas</t>
        </is>
      </c>
      <c r="D434" s="3">
        <f>YEAR(tbl_Pardavimai[[#This Row],[Data]])</f>
        <v/>
      </c>
      <c r="E434" t="inlineStr">
        <is>
          <t>Šviestuvai</t>
        </is>
      </c>
      <c r="F434" s="4" t="n">
        <v>543.62</v>
      </c>
      <c r="G434" s="5" t="n">
        <v>6</v>
      </c>
    </row>
    <row r="435">
      <c r="A435" s="2" t="n">
        <v>45519</v>
      </c>
      <c r="B435" s="3">
        <f>MONTH(tbl_Pardavimai[[#This Row],[Data]])</f>
        <v/>
      </c>
      <c r="C435" t="inlineStr">
        <is>
          <t>Klaipėda</t>
        </is>
      </c>
      <c r="D435" s="3">
        <f>YEAR(tbl_Pardavimai[[#This Row],[Data]])</f>
        <v/>
      </c>
      <c r="E435" t="inlineStr">
        <is>
          <t>Aksesuarai</t>
        </is>
      </c>
      <c r="F435" s="4" t="n">
        <v>402.9</v>
      </c>
      <c r="G435" s="5" t="n">
        <v>9</v>
      </c>
    </row>
    <row r="436">
      <c r="A436" s="2" t="n">
        <v>45519</v>
      </c>
      <c r="B436" s="3">
        <f>MONTH(tbl_Pardavimai[[#This Row],[Data]])</f>
        <v/>
      </c>
      <c r="C436" t="inlineStr">
        <is>
          <t>Vilnius</t>
        </is>
      </c>
      <c r="D436" s="3">
        <f>YEAR(tbl_Pardavimai[[#This Row],[Data]])</f>
        <v/>
      </c>
      <c r="E436" t="inlineStr">
        <is>
          <t>Elektronika</t>
        </is>
      </c>
      <c r="F436" s="4" t="n">
        <v>442.42</v>
      </c>
      <c r="G436" s="5" t="n">
        <v>2</v>
      </c>
    </row>
    <row r="437">
      <c r="A437" s="2" t="n">
        <v>45520</v>
      </c>
      <c r="B437" s="3">
        <f>MONTH(tbl_Pardavimai[[#This Row],[Data]])</f>
        <v/>
      </c>
      <c r="C437" t="inlineStr">
        <is>
          <t>Klaipėda</t>
        </is>
      </c>
      <c r="D437" s="3">
        <f>YEAR(tbl_Pardavimai[[#This Row],[Data]])</f>
        <v/>
      </c>
      <c r="E437" t="inlineStr">
        <is>
          <t>Šviestuvai</t>
        </is>
      </c>
      <c r="F437" s="4" t="n">
        <v>540.78</v>
      </c>
      <c r="G437" s="5" t="n">
        <v>6</v>
      </c>
    </row>
    <row r="438">
      <c r="A438" s="2" t="n">
        <v>45520</v>
      </c>
      <c r="B438" s="3">
        <f>MONTH(tbl_Pardavimai[[#This Row],[Data]])</f>
        <v/>
      </c>
      <c r="C438" t="inlineStr">
        <is>
          <t>Vilnius</t>
        </is>
      </c>
      <c r="D438" s="3">
        <f>YEAR(tbl_Pardavimai[[#This Row],[Data]])</f>
        <v/>
      </c>
      <c r="E438" t="inlineStr">
        <is>
          <t>Elektronika</t>
        </is>
      </c>
      <c r="F438" s="4" t="n">
        <v>832.11</v>
      </c>
      <c r="G438" s="5" t="n">
        <v>4</v>
      </c>
    </row>
    <row r="439">
      <c r="A439" s="2" t="n">
        <v>45521</v>
      </c>
      <c r="B439" s="3">
        <f>MONTH(tbl_Pardavimai[[#This Row],[Data]])</f>
        <v/>
      </c>
      <c r="C439" t="inlineStr">
        <is>
          <t>Kaunas</t>
        </is>
      </c>
      <c r="D439" s="3">
        <f>YEAR(tbl_Pardavimai[[#This Row],[Data]])</f>
        <v/>
      </c>
      <c r="E439" t="inlineStr">
        <is>
          <t>Šviestuvai</t>
        </is>
      </c>
      <c r="F439" s="4" t="n">
        <v>765.1900000000001</v>
      </c>
      <c r="G439" s="5" t="n">
        <v>8</v>
      </c>
    </row>
    <row r="440">
      <c r="A440" s="2" t="n">
        <v>45521</v>
      </c>
      <c r="B440" s="3">
        <f>MONTH(tbl_Pardavimai[[#This Row],[Data]])</f>
        <v/>
      </c>
      <c r="C440" t="inlineStr">
        <is>
          <t>Vilnius</t>
        </is>
      </c>
      <c r="D440" s="3">
        <f>YEAR(tbl_Pardavimai[[#This Row],[Data]])</f>
        <v/>
      </c>
      <c r="E440" t="inlineStr">
        <is>
          <t>Šviestuvai</t>
        </is>
      </c>
      <c r="F440" s="4" t="n">
        <v>496.33</v>
      </c>
      <c r="G440" s="5" t="n">
        <v>6</v>
      </c>
    </row>
    <row r="441">
      <c r="A441" s="2" t="n">
        <v>45522</v>
      </c>
      <c r="B441" s="3">
        <f>MONTH(tbl_Pardavimai[[#This Row],[Data]])</f>
        <v/>
      </c>
      <c r="C441" t="inlineStr">
        <is>
          <t>Vilnius</t>
        </is>
      </c>
      <c r="D441" s="3">
        <f>YEAR(tbl_Pardavimai[[#This Row],[Data]])</f>
        <v/>
      </c>
      <c r="E441" t="inlineStr">
        <is>
          <t>Aksesuarai</t>
        </is>
      </c>
      <c r="F441" s="4" t="n">
        <v>288.26</v>
      </c>
      <c r="G441" s="5" t="n">
        <v>7</v>
      </c>
    </row>
    <row r="442">
      <c r="A442" s="2" t="n">
        <v>45522</v>
      </c>
      <c r="B442" s="3">
        <f>MONTH(tbl_Pardavimai[[#This Row],[Data]])</f>
        <v/>
      </c>
      <c r="C442" t="inlineStr">
        <is>
          <t>Kaunas</t>
        </is>
      </c>
      <c r="D442" s="3">
        <f>YEAR(tbl_Pardavimai[[#This Row],[Data]])</f>
        <v/>
      </c>
      <c r="E442" t="inlineStr">
        <is>
          <t>Elektronika</t>
        </is>
      </c>
      <c r="F442" s="4" t="n">
        <v>990.29</v>
      </c>
      <c r="G442" s="5" t="n">
        <v>5</v>
      </c>
    </row>
    <row r="443">
      <c r="A443" s="2" t="n">
        <v>45523</v>
      </c>
      <c r="B443" s="3">
        <f>MONTH(tbl_Pardavimai[[#This Row],[Data]])</f>
        <v/>
      </c>
      <c r="C443" t="inlineStr">
        <is>
          <t>Vilnius</t>
        </is>
      </c>
      <c r="D443" s="3">
        <f>YEAR(tbl_Pardavimai[[#This Row],[Data]])</f>
        <v/>
      </c>
      <c r="E443" t="inlineStr">
        <is>
          <t>Aksesuarai</t>
        </is>
      </c>
      <c r="F443" s="4" t="n">
        <v>106.9</v>
      </c>
      <c r="G443" s="5" t="n">
        <v>2</v>
      </c>
    </row>
    <row r="444">
      <c r="A444" s="2" t="n">
        <v>45523</v>
      </c>
      <c r="B444" s="3">
        <f>MONTH(tbl_Pardavimai[[#This Row],[Data]])</f>
        <v/>
      </c>
      <c r="C444" t="inlineStr">
        <is>
          <t>Kaunas</t>
        </is>
      </c>
      <c r="D444" s="3">
        <f>YEAR(tbl_Pardavimai[[#This Row],[Data]])</f>
        <v/>
      </c>
      <c r="E444" t="inlineStr">
        <is>
          <t>Buitinė technika</t>
        </is>
      </c>
      <c r="F444" s="4" t="n">
        <v>1050.1</v>
      </c>
      <c r="G444" s="5" t="n">
        <v>6</v>
      </c>
    </row>
    <row r="445">
      <c r="A445" s="2" t="n">
        <v>45524</v>
      </c>
      <c r="B445" s="3">
        <f>MONTH(tbl_Pardavimai[[#This Row],[Data]])</f>
        <v/>
      </c>
      <c r="C445" t="inlineStr">
        <is>
          <t>Vilnius</t>
        </is>
      </c>
      <c r="D445" s="3">
        <f>YEAR(tbl_Pardavimai[[#This Row],[Data]])</f>
        <v/>
      </c>
      <c r="E445" t="inlineStr">
        <is>
          <t>Šviestuvai</t>
        </is>
      </c>
      <c r="F445" s="4" t="n">
        <v>370.63</v>
      </c>
      <c r="G445" s="5" t="n">
        <v>5</v>
      </c>
    </row>
    <row r="446">
      <c r="A446" s="2" t="n">
        <v>45524</v>
      </c>
      <c r="B446" s="3">
        <f>MONTH(tbl_Pardavimai[[#This Row],[Data]])</f>
        <v/>
      </c>
      <c r="C446" t="inlineStr">
        <is>
          <t>Kaunas</t>
        </is>
      </c>
      <c r="D446" s="3">
        <f>YEAR(tbl_Pardavimai[[#This Row],[Data]])</f>
        <v/>
      </c>
      <c r="E446" t="inlineStr">
        <is>
          <t>Buitinė technika</t>
        </is>
      </c>
      <c r="F446" s="4" t="n">
        <v>679.8200000000001</v>
      </c>
      <c r="G446" s="5" t="n">
        <v>4</v>
      </c>
    </row>
    <row r="447">
      <c r="A447" s="2" t="n">
        <v>45525</v>
      </c>
      <c r="B447" s="3">
        <f>MONTH(tbl_Pardavimai[[#This Row],[Data]])</f>
        <v/>
      </c>
      <c r="C447" t="inlineStr">
        <is>
          <t>Vilnius</t>
        </is>
      </c>
      <c r="D447" s="3">
        <f>YEAR(tbl_Pardavimai[[#This Row],[Data]])</f>
        <v/>
      </c>
      <c r="E447" t="inlineStr">
        <is>
          <t>Elektronika</t>
        </is>
      </c>
      <c r="F447" s="4" t="n">
        <v>793.33</v>
      </c>
      <c r="G447" s="5" t="n">
        <v>4</v>
      </c>
    </row>
    <row r="448">
      <c r="A448" s="2" t="n">
        <v>45525</v>
      </c>
      <c r="B448" s="3">
        <f>MONTH(tbl_Pardavimai[[#This Row],[Data]])</f>
        <v/>
      </c>
      <c r="C448" t="inlineStr">
        <is>
          <t>Kaunas</t>
        </is>
      </c>
      <c r="D448" s="3">
        <f>YEAR(tbl_Pardavimai[[#This Row],[Data]])</f>
        <v/>
      </c>
      <c r="E448" t="inlineStr">
        <is>
          <t>Elektronika</t>
        </is>
      </c>
      <c r="F448" s="4" t="n">
        <v>1162.99</v>
      </c>
      <c r="G448" s="5" t="n">
        <v>6</v>
      </c>
    </row>
    <row r="449">
      <c r="A449" s="2" t="n">
        <v>45526</v>
      </c>
      <c r="B449" s="3">
        <f>MONTH(tbl_Pardavimai[[#This Row],[Data]])</f>
        <v/>
      </c>
      <c r="C449" t="inlineStr">
        <is>
          <t>Vilnius</t>
        </is>
      </c>
      <c r="D449" s="3">
        <f>YEAR(tbl_Pardavimai[[#This Row],[Data]])</f>
        <v/>
      </c>
      <c r="E449" t="inlineStr">
        <is>
          <t>Aksesuarai</t>
        </is>
      </c>
      <c r="F449" s="4" t="n">
        <v>138.64</v>
      </c>
      <c r="G449" s="5" t="n">
        <v>4</v>
      </c>
    </row>
    <row r="450">
      <c r="A450" s="2" t="n">
        <v>45526</v>
      </c>
      <c r="B450" s="3">
        <f>MONTH(tbl_Pardavimai[[#This Row],[Data]])</f>
        <v/>
      </c>
      <c r="C450" t="inlineStr">
        <is>
          <t>Klaipėda</t>
        </is>
      </c>
      <c r="D450" s="3">
        <f>YEAR(tbl_Pardavimai[[#This Row],[Data]])</f>
        <v/>
      </c>
      <c r="E450" t="inlineStr">
        <is>
          <t>Elektronika</t>
        </is>
      </c>
      <c r="F450" s="4" t="n">
        <v>1747.77</v>
      </c>
      <c r="G450" s="5" t="n">
        <v>9</v>
      </c>
    </row>
    <row r="451">
      <c r="A451" s="2" t="n">
        <v>45527</v>
      </c>
      <c r="B451" s="3">
        <f>MONTH(tbl_Pardavimai[[#This Row],[Data]])</f>
        <v/>
      </c>
      <c r="C451" t="inlineStr">
        <is>
          <t>Vilnius</t>
        </is>
      </c>
      <c r="D451" s="3">
        <f>YEAR(tbl_Pardavimai[[#This Row],[Data]])</f>
        <v/>
      </c>
      <c r="E451" t="inlineStr">
        <is>
          <t>Elektronika</t>
        </is>
      </c>
      <c r="F451" s="4" t="n">
        <v>2090.1</v>
      </c>
      <c r="G451" s="5" t="n">
        <v>10</v>
      </c>
    </row>
    <row r="452">
      <c r="A452" s="2" t="n">
        <v>45527</v>
      </c>
      <c r="B452" s="3">
        <f>MONTH(tbl_Pardavimai[[#This Row],[Data]])</f>
        <v/>
      </c>
      <c r="C452" t="inlineStr">
        <is>
          <t>Vilnius</t>
        </is>
      </c>
      <c r="D452" s="3">
        <f>YEAR(tbl_Pardavimai[[#This Row],[Data]])</f>
        <v/>
      </c>
      <c r="E452" t="inlineStr">
        <is>
          <t>Aksesuarai</t>
        </is>
      </c>
      <c r="F452" s="4" t="n">
        <v>99.26000000000001</v>
      </c>
      <c r="G452" s="5" t="n">
        <v>2</v>
      </c>
    </row>
    <row r="453">
      <c r="A453" s="2" t="n">
        <v>45528</v>
      </c>
      <c r="B453" s="3">
        <f>MONTH(tbl_Pardavimai[[#This Row],[Data]])</f>
        <v/>
      </c>
      <c r="C453" t="inlineStr">
        <is>
          <t>Vilnius</t>
        </is>
      </c>
      <c r="D453" s="3">
        <f>YEAR(tbl_Pardavimai[[#This Row],[Data]])</f>
        <v/>
      </c>
      <c r="E453" t="inlineStr">
        <is>
          <t>Aksesuarai</t>
        </is>
      </c>
      <c r="F453" s="4" t="n">
        <v>280.1</v>
      </c>
      <c r="G453" s="5" t="n">
        <v>7</v>
      </c>
    </row>
    <row r="454">
      <c r="A454" s="2" t="n">
        <v>45529</v>
      </c>
      <c r="B454" s="3">
        <f>MONTH(tbl_Pardavimai[[#This Row],[Data]])</f>
        <v/>
      </c>
      <c r="C454" t="inlineStr">
        <is>
          <t>Vilnius</t>
        </is>
      </c>
      <c r="D454" s="3">
        <f>YEAR(tbl_Pardavimai[[#This Row],[Data]])</f>
        <v/>
      </c>
      <c r="E454" t="inlineStr">
        <is>
          <t>Šviestuvai</t>
        </is>
      </c>
      <c r="F454" s="4" t="n">
        <v>333.5</v>
      </c>
      <c r="G454" s="5" t="n">
        <v>4</v>
      </c>
    </row>
    <row r="455">
      <c r="A455" s="2" t="n">
        <v>45529</v>
      </c>
      <c r="B455" s="3">
        <f>MONTH(tbl_Pardavimai[[#This Row],[Data]])</f>
        <v/>
      </c>
      <c r="C455" t="inlineStr">
        <is>
          <t>Klaipėda</t>
        </is>
      </c>
      <c r="D455" s="3">
        <f>YEAR(tbl_Pardavimai[[#This Row],[Data]])</f>
        <v/>
      </c>
      <c r="E455" t="inlineStr">
        <is>
          <t>Aksesuarai</t>
        </is>
      </c>
      <c r="F455" s="4" t="n">
        <v>238.4</v>
      </c>
      <c r="G455" s="5" t="n">
        <v>5</v>
      </c>
    </row>
    <row r="456">
      <c r="A456" s="2" t="n">
        <v>45530</v>
      </c>
      <c r="B456" s="3">
        <f>MONTH(tbl_Pardavimai[[#This Row],[Data]])</f>
        <v/>
      </c>
      <c r="C456" t="inlineStr">
        <is>
          <t>Vilnius</t>
        </is>
      </c>
      <c r="D456" s="3">
        <f>YEAR(tbl_Pardavimai[[#This Row],[Data]])</f>
        <v/>
      </c>
      <c r="E456" t="inlineStr">
        <is>
          <t>Buitinė technika</t>
        </is>
      </c>
      <c r="F456" s="4" t="n">
        <v>1171.27</v>
      </c>
      <c r="G456" s="5" t="n">
        <v>7</v>
      </c>
    </row>
    <row r="457">
      <c r="A457" s="2" t="n">
        <v>45530</v>
      </c>
      <c r="B457" s="3">
        <f>MONTH(tbl_Pardavimai[[#This Row],[Data]])</f>
        <v/>
      </c>
      <c r="C457" t="inlineStr">
        <is>
          <t>Kaunas</t>
        </is>
      </c>
      <c r="D457" s="3">
        <f>YEAR(tbl_Pardavimai[[#This Row],[Data]])</f>
        <v/>
      </c>
      <c r="E457" t="inlineStr">
        <is>
          <t>Elektronika</t>
        </is>
      </c>
      <c r="F457" s="4" t="n">
        <v>1824.36</v>
      </c>
      <c r="G457" s="5" t="n">
        <v>9</v>
      </c>
    </row>
    <row r="458">
      <c r="A458" s="2" t="n">
        <v>45531</v>
      </c>
      <c r="B458" s="3">
        <f>MONTH(tbl_Pardavimai[[#This Row],[Data]])</f>
        <v/>
      </c>
      <c r="C458" t="inlineStr">
        <is>
          <t>Vilnius</t>
        </is>
      </c>
      <c r="D458" s="3">
        <f>YEAR(tbl_Pardavimai[[#This Row],[Data]])</f>
        <v/>
      </c>
      <c r="E458" t="inlineStr">
        <is>
          <t>Aksesuarai</t>
        </is>
      </c>
      <c r="F458" s="4" t="n">
        <v>357.34</v>
      </c>
      <c r="G458" s="5" t="n">
        <v>7</v>
      </c>
    </row>
    <row r="459">
      <c r="A459" s="2" t="n">
        <v>45531</v>
      </c>
      <c r="B459" s="3">
        <f>MONTH(tbl_Pardavimai[[#This Row],[Data]])</f>
        <v/>
      </c>
      <c r="C459" t="inlineStr">
        <is>
          <t>Vilnius</t>
        </is>
      </c>
      <c r="D459" s="3">
        <f>YEAR(tbl_Pardavimai[[#This Row],[Data]])</f>
        <v/>
      </c>
      <c r="E459" t="inlineStr">
        <is>
          <t>Elektronika</t>
        </is>
      </c>
      <c r="F459" s="4" t="n">
        <v>535.5599999999999</v>
      </c>
      <c r="G459" s="5" t="n">
        <v>3</v>
      </c>
    </row>
    <row r="460">
      <c r="A460" s="2" t="n">
        <v>45531</v>
      </c>
      <c r="B460" s="3">
        <f>MONTH(tbl_Pardavimai[[#This Row],[Data]])</f>
        <v/>
      </c>
      <c r="C460" t="inlineStr">
        <is>
          <t>Kaunas</t>
        </is>
      </c>
      <c r="D460" s="3">
        <f>YEAR(tbl_Pardavimai[[#This Row],[Data]])</f>
        <v/>
      </c>
      <c r="E460" t="inlineStr">
        <is>
          <t>Elektronika</t>
        </is>
      </c>
      <c r="F460" s="4" t="n">
        <v>1024.3</v>
      </c>
      <c r="G460" s="5" t="n">
        <v>5</v>
      </c>
    </row>
    <row r="461">
      <c r="A461" s="2" t="n">
        <v>45532</v>
      </c>
      <c r="B461" s="3">
        <f>MONTH(tbl_Pardavimai[[#This Row],[Data]])</f>
        <v/>
      </c>
      <c r="C461" t="inlineStr">
        <is>
          <t>Klaipėda</t>
        </is>
      </c>
      <c r="D461" s="3">
        <f>YEAR(tbl_Pardavimai[[#This Row],[Data]])</f>
        <v/>
      </c>
      <c r="E461" t="inlineStr">
        <is>
          <t>Šviestuvai</t>
        </is>
      </c>
      <c r="F461" s="4" t="n">
        <v>473.16</v>
      </c>
      <c r="G461" s="5" t="n">
        <v>5</v>
      </c>
    </row>
    <row r="462">
      <c r="A462" s="2" t="n">
        <v>45532</v>
      </c>
      <c r="B462" s="3">
        <f>MONTH(tbl_Pardavimai[[#This Row],[Data]])</f>
        <v/>
      </c>
      <c r="C462" t="inlineStr">
        <is>
          <t>Kaunas</t>
        </is>
      </c>
      <c r="D462" s="3">
        <f>YEAR(tbl_Pardavimai[[#This Row],[Data]])</f>
        <v/>
      </c>
      <c r="E462" t="inlineStr">
        <is>
          <t>Elektronika</t>
        </is>
      </c>
      <c r="F462" s="4" t="n">
        <v>1976.01</v>
      </c>
      <c r="G462" s="5" t="n">
        <v>9</v>
      </c>
    </row>
    <row r="463">
      <c r="A463" s="2" t="n">
        <v>45532</v>
      </c>
      <c r="B463" s="3">
        <f>MONTH(tbl_Pardavimai[[#This Row],[Data]])</f>
        <v/>
      </c>
      <c r="C463" t="inlineStr">
        <is>
          <t>Vilnius</t>
        </is>
      </c>
      <c r="D463" s="3">
        <f>YEAR(tbl_Pardavimai[[#This Row],[Data]])</f>
        <v/>
      </c>
      <c r="E463" t="inlineStr">
        <is>
          <t>Šviestuvai</t>
        </is>
      </c>
      <c r="F463" s="4" t="n">
        <v>673.25</v>
      </c>
      <c r="G463" s="5" t="n">
        <v>8</v>
      </c>
    </row>
    <row r="464">
      <c r="A464" s="2" t="n">
        <v>45533</v>
      </c>
      <c r="B464" s="3">
        <f>MONTH(tbl_Pardavimai[[#This Row],[Data]])</f>
        <v/>
      </c>
      <c r="C464" t="inlineStr">
        <is>
          <t>Klaipėda</t>
        </is>
      </c>
      <c r="D464" s="3">
        <f>YEAR(tbl_Pardavimai[[#This Row],[Data]])</f>
        <v/>
      </c>
      <c r="E464" t="inlineStr">
        <is>
          <t>Šviestuvai</t>
        </is>
      </c>
      <c r="F464" s="4" t="n">
        <v>632.27</v>
      </c>
      <c r="G464" s="5" t="n">
        <v>7</v>
      </c>
    </row>
    <row r="465">
      <c r="A465" s="2" t="n">
        <v>45534</v>
      </c>
      <c r="B465" s="3">
        <f>MONTH(tbl_Pardavimai[[#This Row],[Data]])</f>
        <v/>
      </c>
      <c r="C465" t="inlineStr">
        <is>
          <t>Vilnius</t>
        </is>
      </c>
      <c r="D465" s="3">
        <f>YEAR(tbl_Pardavimai[[#This Row],[Data]])</f>
        <v/>
      </c>
      <c r="E465" t="inlineStr">
        <is>
          <t>Buitinė technika</t>
        </is>
      </c>
      <c r="F465" s="4" t="n">
        <v>1113.96</v>
      </c>
      <c r="G465" s="5" t="n">
        <v>7</v>
      </c>
    </row>
    <row r="466">
      <c r="A466" s="2" t="n">
        <v>45535</v>
      </c>
      <c r="B466" s="3">
        <f>MONTH(tbl_Pardavimai[[#This Row],[Data]])</f>
        <v/>
      </c>
      <c r="C466" t="inlineStr">
        <is>
          <t>Kaunas</t>
        </is>
      </c>
      <c r="D466" s="3">
        <f>YEAR(tbl_Pardavimai[[#This Row],[Data]])</f>
        <v/>
      </c>
      <c r="E466" t="inlineStr">
        <is>
          <t>Buitinė technika</t>
        </is>
      </c>
      <c r="F466" s="4" t="n">
        <v>1241.02</v>
      </c>
      <c r="G466" s="5" t="n">
        <v>7</v>
      </c>
    </row>
    <row r="467">
      <c r="A467" s="2" t="n">
        <v>45535</v>
      </c>
      <c r="B467" s="3">
        <f>MONTH(tbl_Pardavimai[[#This Row],[Data]])</f>
        <v/>
      </c>
      <c r="C467" t="inlineStr">
        <is>
          <t>Kaunas</t>
        </is>
      </c>
      <c r="D467" s="3">
        <f>YEAR(tbl_Pardavimai[[#This Row],[Data]])</f>
        <v/>
      </c>
      <c r="E467" t="inlineStr">
        <is>
          <t>Aksesuarai</t>
        </is>
      </c>
      <c r="F467" s="4" t="n">
        <v>161.52</v>
      </c>
      <c r="G467" s="5" t="n">
        <v>4</v>
      </c>
    </row>
    <row r="468">
      <c r="A468" s="2" t="n">
        <v>45536</v>
      </c>
      <c r="B468" s="3">
        <f>MONTH(tbl_Pardavimai[[#This Row],[Data]])</f>
        <v/>
      </c>
      <c r="C468" t="inlineStr">
        <is>
          <t>Vilnius</t>
        </is>
      </c>
      <c r="D468" s="3">
        <f>YEAR(tbl_Pardavimai[[#This Row],[Data]])</f>
        <v/>
      </c>
      <c r="E468" t="inlineStr">
        <is>
          <t>Elektronika</t>
        </is>
      </c>
      <c r="F468" s="4" t="n">
        <v>1546.27</v>
      </c>
      <c r="G468" s="5" t="n">
        <v>8</v>
      </c>
    </row>
    <row r="469">
      <c r="A469" s="2" t="n">
        <v>45536</v>
      </c>
      <c r="B469" s="3">
        <f>MONTH(tbl_Pardavimai[[#This Row],[Data]])</f>
        <v/>
      </c>
      <c r="C469" t="inlineStr">
        <is>
          <t>Vilnius</t>
        </is>
      </c>
      <c r="D469" s="3">
        <f>YEAR(tbl_Pardavimai[[#This Row],[Data]])</f>
        <v/>
      </c>
      <c r="E469" t="inlineStr">
        <is>
          <t>Buitinė technika</t>
        </is>
      </c>
      <c r="F469" s="4" t="n">
        <v>1469.76</v>
      </c>
      <c r="G469" s="5" t="n">
        <v>9</v>
      </c>
    </row>
    <row r="470">
      <c r="A470" s="2" t="n">
        <v>45537</v>
      </c>
      <c r="B470" s="3">
        <f>MONTH(tbl_Pardavimai[[#This Row],[Data]])</f>
        <v/>
      </c>
      <c r="C470" t="inlineStr">
        <is>
          <t>Klaipėda</t>
        </is>
      </c>
      <c r="D470" s="3">
        <f>YEAR(tbl_Pardavimai[[#This Row],[Data]])</f>
        <v/>
      </c>
      <c r="E470" t="inlineStr">
        <is>
          <t>Elektronika</t>
        </is>
      </c>
      <c r="F470" s="4" t="n">
        <v>1281.87</v>
      </c>
      <c r="G470" s="5" t="n">
        <v>6</v>
      </c>
    </row>
    <row r="471">
      <c r="A471" s="2" t="n">
        <v>45537</v>
      </c>
      <c r="B471" s="3">
        <f>MONTH(tbl_Pardavimai[[#This Row],[Data]])</f>
        <v/>
      </c>
      <c r="C471" t="inlineStr">
        <is>
          <t>Kaunas</t>
        </is>
      </c>
      <c r="D471" s="3">
        <f>YEAR(tbl_Pardavimai[[#This Row],[Data]])</f>
        <v/>
      </c>
      <c r="E471" t="inlineStr">
        <is>
          <t>Aksesuarai</t>
        </is>
      </c>
      <c r="F471" s="4" t="n">
        <v>359.99</v>
      </c>
      <c r="G471" s="5" t="n">
        <v>9</v>
      </c>
    </row>
    <row r="472">
      <c r="A472" s="2" t="n">
        <v>45537</v>
      </c>
      <c r="B472" s="3">
        <f>MONTH(tbl_Pardavimai[[#This Row],[Data]])</f>
        <v/>
      </c>
      <c r="C472" t="inlineStr">
        <is>
          <t>Kaunas</t>
        </is>
      </c>
      <c r="D472" s="3">
        <f>YEAR(tbl_Pardavimai[[#This Row],[Data]])</f>
        <v/>
      </c>
      <c r="E472" t="inlineStr">
        <is>
          <t>Elektronika</t>
        </is>
      </c>
      <c r="F472" s="4" t="n">
        <v>432.02</v>
      </c>
      <c r="G472" s="5" t="n">
        <v>2</v>
      </c>
    </row>
    <row r="473">
      <c r="A473" s="2" t="n">
        <v>45538</v>
      </c>
      <c r="B473" s="3">
        <f>MONTH(tbl_Pardavimai[[#This Row],[Data]])</f>
        <v/>
      </c>
      <c r="C473" t="inlineStr">
        <is>
          <t>Klaipėda</t>
        </is>
      </c>
      <c r="D473" s="3">
        <f>YEAR(tbl_Pardavimai[[#This Row],[Data]])</f>
        <v/>
      </c>
      <c r="E473" t="inlineStr">
        <is>
          <t>Elektronika</t>
        </is>
      </c>
      <c r="F473" s="4" t="n">
        <v>1371.72</v>
      </c>
      <c r="G473" s="5" t="n">
        <v>6</v>
      </c>
    </row>
    <row r="474">
      <c r="A474" s="2" t="n">
        <v>45538</v>
      </c>
      <c r="B474" s="3">
        <f>MONTH(tbl_Pardavimai[[#This Row],[Data]])</f>
        <v/>
      </c>
      <c r="C474" t="inlineStr">
        <is>
          <t>Kaunas</t>
        </is>
      </c>
      <c r="D474" s="3">
        <f>YEAR(tbl_Pardavimai[[#This Row],[Data]])</f>
        <v/>
      </c>
      <c r="E474" t="inlineStr">
        <is>
          <t>Šviestuvai</t>
        </is>
      </c>
      <c r="F474" s="4" t="n">
        <v>402.06</v>
      </c>
      <c r="G474" s="5" t="n">
        <v>5</v>
      </c>
    </row>
    <row r="475">
      <c r="A475" s="2" t="n">
        <v>45539</v>
      </c>
      <c r="B475" s="3">
        <f>MONTH(tbl_Pardavimai[[#This Row],[Data]])</f>
        <v/>
      </c>
      <c r="C475" t="inlineStr">
        <is>
          <t>Kaunas</t>
        </is>
      </c>
      <c r="D475" s="3">
        <f>YEAR(tbl_Pardavimai[[#This Row],[Data]])</f>
        <v/>
      </c>
      <c r="E475" t="inlineStr">
        <is>
          <t>Aksesuarai</t>
        </is>
      </c>
      <c r="F475" s="4" t="n">
        <v>234.01</v>
      </c>
      <c r="G475" s="5" t="n">
        <v>6</v>
      </c>
    </row>
    <row r="476">
      <c r="A476" s="2" t="n">
        <v>45539</v>
      </c>
      <c r="B476" s="3">
        <f>MONTH(tbl_Pardavimai[[#This Row],[Data]])</f>
        <v/>
      </c>
      <c r="C476" t="inlineStr">
        <is>
          <t>Vilnius</t>
        </is>
      </c>
      <c r="D476" s="3">
        <f>YEAR(tbl_Pardavimai[[#This Row],[Data]])</f>
        <v/>
      </c>
      <c r="E476" t="inlineStr">
        <is>
          <t>Elektronika</t>
        </is>
      </c>
      <c r="F476" s="4" t="n">
        <v>2051.32</v>
      </c>
      <c r="G476" s="5" t="n">
        <v>10</v>
      </c>
    </row>
    <row r="477">
      <c r="A477" s="2" t="n">
        <v>45540</v>
      </c>
      <c r="B477" s="3">
        <f>MONTH(tbl_Pardavimai[[#This Row],[Data]])</f>
        <v/>
      </c>
      <c r="C477" t="inlineStr">
        <is>
          <t>Vilnius</t>
        </is>
      </c>
      <c r="D477" s="3">
        <f>YEAR(tbl_Pardavimai[[#This Row],[Data]])</f>
        <v/>
      </c>
      <c r="E477" t="inlineStr">
        <is>
          <t>Elektronika</t>
        </is>
      </c>
      <c r="F477" s="4" t="n">
        <v>2042.88</v>
      </c>
      <c r="G477" s="5" t="n">
        <v>10</v>
      </c>
    </row>
    <row r="478">
      <c r="A478" s="2" t="n">
        <v>45540</v>
      </c>
      <c r="B478" s="3">
        <f>MONTH(tbl_Pardavimai[[#This Row],[Data]])</f>
        <v/>
      </c>
      <c r="C478" t="inlineStr">
        <is>
          <t>Vilnius</t>
        </is>
      </c>
      <c r="D478" s="3">
        <f>YEAR(tbl_Pardavimai[[#This Row],[Data]])</f>
        <v/>
      </c>
      <c r="E478" t="inlineStr">
        <is>
          <t>Aksesuarai</t>
        </is>
      </c>
      <c r="F478" s="4" t="n">
        <v>153.93</v>
      </c>
      <c r="G478" s="5" t="n">
        <v>3</v>
      </c>
    </row>
    <row r="479">
      <c r="A479" s="2" t="n">
        <v>45541</v>
      </c>
      <c r="B479" s="3">
        <f>MONTH(tbl_Pardavimai[[#This Row],[Data]])</f>
        <v/>
      </c>
      <c r="C479" t="inlineStr">
        <is>
          <t>Vilnius</t>
        </is>
      </c>
      <c r="D479" s="3">
        <f>YEAR(tbl_Pardavimai[[#This Row],[Data]])</f>
        <v/>
      </c>
      <c r="E479" t="inlineStr">
        <is>
          <t>Aksesuarai</t>
        </is>
      </c>
      <c r="F479" s="4" t="n">
        <v>120.53</v>
      </c>
      <c r="G479" s="5" t="n">
        <v>3</v>
      </c>
    </row>
    <row r="480">
      <c r="A480" s="2" t="n">
        <v>45541</v>
      </c>
      <c r="B480" s="3">
        <f>MONTH(tbl_Pardavimai[[#This Row],[Data]])</f>
        <v/>
      </c>
      <c r="C480" t="inlineStr">
        <is>
          <t>Kaunas</t>
        </is>
      </c>
      <c r="D480" s="3">
        <f>YEAR(tbl_Pardavimai[[#This Row],[Data]])</f>
        <v/>
      </c>
      <c r="E480" t="inlineStr">
        <is>
          <t>Šviestuvai</t>
        </is>
      </c>
      <c r="F480" s="4" t="n">
        <v>550.25</v>
      </c>
      <c r="G480" s="5" t="n">
        <v>6</v>
      </c>
    </row>
    <row r="481">
      <c r="A481" s="2" t="n">
        <v>45542</v>
      </c>
      <c r="B481" s="3">
        <f>MONTH(tbl_Pardavimai[[#This Row],[Data]])</f>
        <v/>
      </c>
      <c r="C481" t="inlineStr">
        <is>
          <t>Klaipėda</t>
        </is>
      </c>
      <c r="D481" s="3">
        <f>YEAR(tbl_Pardavimai[[#This Row],[Data]])</f>
        <v/>
      </c>
      <c r="E481" t="inlineStr">
        <is>
          <t>Buitinė technika</t>
        </is>
      </c>
      <c r="F481" s="4" t="n">
        <v>1343.71</v>
      </c>
      <c r="G481" s="5" t="n">
        <v>8</v>
      </c>
    </row>
    <row r="482">
      <c r="A482" s="2" t="n">
        <v>45542</v>
      </c>
      <c r="B482" s="3">
        <f>MONTH(tbl_Pardavimai[[#This Row],[Data]])</f>
        <v/>
      </c>
      <c r="C482" t="inlineStr">
        <is>
          <t>Kaunas</t>
        </is>
      </c>
      <c r="D482" s="3">
        <f>YEAR(tbl_Pardavimai[[#This Row],[Data]])</f>
        <v/>
      </c>
      <c r="E482" t="inlineStr">
        <is>
          <t>Elektronika</t>
        </is>
      </c>
      <c r="F482" s="4" t="n">
        <v>778.35</v>
      </c>
      <c r="G482" s="5" t="n">
        <v>4</v>
      </c>
    </row>
    <row r="483">
      <c r="A483" s="2" t="n">
        <v>45543</v>
      </c>
      <c r="B483" s="3">
        <f>MONTH(tbl_Pardavimai[[#This Row],[Data]])</f>
        <v/>
      </c>
      <c r="C483" t="inlineStr">
        <is>
          <t>Vilnius</t>
        </is>
      </c>
      <c r="D483" s="3">
        <f>YEAR(tbl_Pardavimai[[#This Row],[Data]])</f>
        <v/>
      </c>
      <c r="E483" t="inlineStr">
        <is>
          <t>Elektronika</t>
        </is>
      </c>
      <c r="F483" s="4" t="n">
        <v>1846.95</v>
      </c>
      <c r="G483" s="5" t="n">
        <v>9</v>
      </c>
    </row>
    <row r="484">
      <c r="A484" s="2" t="n">
        <v>45543</v>
      </c>
      <c r="B484" s="3">
        <f>MONTH(tbl_Pardavimai[[#This Row],[Data]])</f>
        <v/>
      </c>
      <c r="C484" t="inlineStr">
        <is>
          <t>Klaipėda</t>
        </is>
      </c>
      <c r="D484" s="3">
        <f>YEAR(tbl_Pardavimai[[#This Row],[Data]])</f>
        <v/>
      </c>
      <c r="E484" t="inlineStr">
        <is>
          <t>Elektronika</t>
        </is>
      </c>
      <c r="F484" s="4" t="n">
        <v>951.25</v>
      </c>
      <c r="G484" s="5" t="n">
        <v>4</v>
      </c>
    </row>
    <row r="485">
      <c r="A485" s="2" t="n">
        <v>45544</v>
      </c>
      <c r="B485" s="3">
        <f>MONTH(tbl_Pardavimai[[#This Row],[Data]])</f>
        <v/>
      </c>
      <c r="C485" t="inlineStr">
        <is>
          <t>Kaunas</t>
        </is>
      </c>
      <c r="D485" s="3">
        <f>YEAR(tbl_Pardavimai[[#This Row],[Data]])</f>
        <v/>
      </c>
      <c r="E485" t="inlineStr">
        <is>
          <t>Elektronika</t>
        </is>
      </c>
      <c r="F485" s="4" t="n">
        <v>2083.46</v>
      </c>
      <c r="G485" s="5" t="n">
        <v>10</v>
      </c>
    </row>
    <row r="486">
      <c r="A486" s="2" t="n">
        <v>45544</v>
      </c>
      <c r="B486" s="3">
        <f>MONTH(tbl_Pardavimai[[#This Row],[Data]])</f>
        <v/>
      </c>
      <c r="C486" t="inlineStr">
        <is>
          <t>Vilnius</t>
        </is>
      </c>
      <c r="D486" s="3">
        <f>YEAR(tbl_Pardavimai[[#This Row],[Data]])</f>
        <v/>
      </c>
      <c r="E486" t="inlineStr">
        <is>
          <t>Buitinė technika</t>
        </is>
      </c>
      <c r="F486" s="4" t="n">
        <v>518.1799999999999</v>
      </c>
      <c r="G486" s="5" t="n">
        <v>3</v>
      </c>
    </row>
    <row r="487">
      <c r="A487" s="2" t="n">
        <v>45545</v>
      </c>
      <c r="B487" s="3">
        <f>MONTH(tbl_Pardavimai[[#This Row],[Data]])</f>
        <v/>
      </c>
      <c r="C487" t="inlineStr">
        <is>
          <t>Klaipėda</t>
        </is>
      </c>
      <c r="D487" s="3">
        <f>YEAR(tbl_Pardavimai[[#This Row],[Data]])</f>
        <v/>
      </c>
      <c r="E487" t="inlineStr">
        <is>
          <t>Elektronika</t>
        </is>
      </c>
      <c r="F487" s="4" t="n">
        <v>2143.47</v>
      </c>
      <c r="G487" s="5" t="n">
        <v>10</v>
      </c>
    </row>
    <row r="488">
      <c r="A488" s="2" t="n">
        <v>45545</v>
      </c>
      <c r="B488" s="3">
        <f>MONTH(tbl_Pardavimai[[#This Row],[Data]])</f>
        <v/>
      </c>
      <c r="C488" t="inlineStr">
        <is>
          <t>Klaipėda</t>
        </is>
      </c>
      <c r="D488" s="3">
        <f>YEAR(tbl_Pardavimai[[#This Row],[Data]])</f>
        <v/>
      </c>
      <c r="E488" t="inlineStr">
        <is>
          <t>Aksesuarai</t>
        </is>
      </c>
      <c r="F488" s="4" t="n">
        <v>236.99</v>
      </c>
      <c r="G488" s="5" t="n">
        <v>6</v>
      </c>
    </row>
    <row r="489">
      <c r="A489" s="2" t="n">
        <v>45546</v>
      </c>
      <c r="B489" s="3">
        <f>MONTH(tbl_Pardavimai[[#This Row],[Data]])</f>
        <v/>
      </c>
      <c r="C489" t="inlineStr">
        <is>
          <t>Vilnius</t>
        </is>
      </c>
      <c r="D489" s="3">
        <f>YEAR(tbl_Pardavimai[[#This Row],[Data]])</f>
        <v/>
      </c>
      <c r="E489" t="inlineStr">
        <is>
          <t>Elektronika</t>
        </is>
      </c>
      <c r="F489" s="4" t="n">
        <v>1030.94</v>
      </c>
      <c r="G489" s="5" t="n">
        <v>5</v>
      </c>
    </row>
    <row r="490">
      <c r="A490" s="2" t="n">
        <v>45546</v>
      </c>
      <c r="B490" s="3">
        <f>MONTH(tbl_Pardavimai[[#This Row],[Data]])</f>
        <v/>
      </c>
      <c r="C490" t="inlineStr">
        <is>
          <t>Klaipėda</t>
        </is>
      </c>
      <c r="D490" s="3">
        <f>YEAR(tbl_Pardavimai[[#This Row],[Data]])</f>
        <v/>
      </c>
      <c r="E490" t="inlineStr">
        <is>
          <t>Elektronika</t>
        </is>
      </c>
      <c r="F490" s="4" t="n">
        <v>631.51</v>
      </c>
      <c r="G490" s="5" t="n">
        <v>3</v>
      </c>
    </row>
    <row r="491">
      <c r="A491" s="2" t="n">
        <v>45547</v>
      </c>
      <c r="B491" s="3">
        <f>MONTH(tbl_Pardavimai[[#This Row],[Data]])</f>
        <v/>
      </c>
      <c r="C491" t="inlineStr">
        <is>
          <t>Vilnius</t>
        </is>
      </c>
      <c r="D491" s="3">
        <f>YEAR(tbl_Pardavimai[[#This Row],[Data]])</f>
        <v/>
      </c>
      <c r="E491" t="inlineStr">
        <is>
          <t>Šviestuvai</t>
        </is>
      </c>
      <c r="F491" s="4" t="n">
        <v>281.84</v>
      </c>
      <c r="G491" s="5" t="n">
        <v>3</v>
      </c>
    </row>
    <row r="492">
      <c r="A492" s="2" t="n">
        <v>45547</v>
      </c>
      <c r="B492" s="3">
        <f>MONTH(tbl_Pardavimai[[#This Row],[Data]])</f>
        <v/>
      </c>
      <c r="C492" t="inlineStr">
        <is>
          <t>Kaunas</t>
        </is>
      </c>
      <c r="D492" s="3">
        <f>YEAR(tbl_Pardavimai[[#This Row],[Data]])</f>
        <v/>
      </c>
      <c r="E492" t="inlineStr">
        <is>
          <t>Aksesuarai</t>
        </is>
      </c>
      <c r="F492" s="4" t="n">
        <v>265.04</v>
      </c>
      <c r="G492" s="5" t="n">
        <v>7</v>
      </c>
    </row>
    <row r="493">
      <c r="A493" s="2" t="n">
        <v>45548</v>
      </c>
      <c r="B493" s="3">
        <f>MONTH(tbl_Pardavimai[[#This Row],[Data]])</f>
        <v/>
      </c>
      <c r="C493" t="inlineStr">
        <is>
          <t>Vilnius</t>
        </is>
      </c>
      <c r="D493" s="3">
        <f>YEAR(tbl_Pardavimai[[#This Row],[Data]])</f>
        <v/>
      </c>
      <c r="E493" t="inlineStr">
        <is>
          <t>Buitinė technika</t>
        </is>
      </c>
      <c r="F493" s="4" t="n">
        <v>1711.31</v>
      </c>
      <c r="G493" s="5" t="n">
        <v>10</v>
      </c>
    </row>
    <row r="494">
      <c r="A494" s="2" t="n">
        <v>45548</v>
      </c>
      <c r="B494" s="3">
        <f>MONTH(tbl_Pardavimai[[#This Row],[Data]])</f>
        <v/>
      </c>
      <c r="C494" t="inlineStr">
        <is>
          <t>Vilnius</t>
        </is>
      </c>
      <c r="D494" s="3">
        <f>YEAR(tbl_Pardavimai[[#This Row],[Data]])</f>
        <v/>
      </c>
      <c r="E494" t="inlineStr">
        <is>
          <t>Aksesuarai</t>
        </is>
      </c>
      <c r="F494" s="4" t="n">
        <v>170.78</v>
      </c>
      <c r="G494" s="5" t="n">
        <v>4</v>
      </c>
    </row>
    <row r="495">
      <c r="A495" s="2" t="n">
        <v>45549</v>
      </c>
      <c r="B495" s="3">
        <f>MONTH(tbl_Pardavimai[[#This Row],[Data]])</f>
        <v/>
      </c>
      <c r="C495" t="inlineStr">
        <is>
          <t>Vilnius</t>
        </is>
      </c>
      <c r="D495" s="3">
        <f>YEAR(tbl_Pardavimai[[#This Row],[Data]])</f>
        <v/>
      </c>
      <c r="E495" t="inlineStr">
        <is>
          <t>Buitinė technika</t>
        </is>
      </c>
      <c r="F495" s="4" t="n">
        <v>1453.69</v>
      </c>
      <c r="G495" s="5" t="n">
        <v>9</v>
      </c>
    </row>
    <row r="496">
      <c r="A496" s="2" t="n">
        <v>45549</v>
      </c>
      <c r="B496" s="3">
        <f>MONTH(tbl_Pardavimai[[#This Row],[Data]])</f>
        <v/>
      </c>
      <c r="C496" t="inlineStr">
        <is>
          <t>Kaunas</t>
        </is>
      </c>
      <c r="D496" s="3">
        <f>YEAR(tbl_Pardavimai[[#This Row],[Data]])</f>
        <v/>
      </c>
      <c r="E496" t="inlineStr">
        <is>
          <t>Elektronika</t>
        </is>
      </c>
      <c r="F496" s="4" t="n">
        <v>2064.02</v>
      </c>
      <c r="G496" s="5" t="n">
        <v>10</v>
      </c>
    </row>
    <row r="497">
      <c r="A497" s="2" t="n">
        <v>45550</v>
      </c>
      <c r="B497" s="3">
        <f>MONTH(tbl_Pardavimai[[#This Row],[Data]])</f>
        <v/>
      </c>
      <c r="C497" t="inlineStr">
        <is>
          <t>Vilnius</t>
        </is>
      </c>
      <c r="D497" s="3">
        <f>YEAR(tbl_Pardavimai[[#This Row],[Data]])</f>
        <v/>
      </c>
      <c r="E497" t="inlineStr">
        <is>
          <t>Aksesuarai</t>
        </is>
      </c>
      <c r="F497" s="4" t="n">
        <v>315.94</v>
      </c>
      <c r="G497" s="5" t="n">
        <v>8</v>
      </c>
    </row>
    <row r="498">
      <c r="A498" s="2" t="n">
        <v>45550</v>
      </c>
      <c r="B498" s="3">
        <f>MONTH(tbl_Pardavimai[[#This Row],[Data]])</f>
        <v/>
      </c>
      <c r="C498" t="inlineStr">
        <is>
          <t>Kaunas</t>
        </is>
      </c>
      <c r="D498" s="3">
        <f>YEAR(tbl_Pardavimai[[#This Row],[Data]])</f>
        <v/>
      </c>
      <c r="E498" t="inlineStr">
        <is>
          <t>Buitinė technika</t>
        </is>
      </c>
      <c r="F498" s="4" t="n">
        <v>339.89</v>
      </c>
      <c r="G498" s="5" t="n">
        <v>2</v>
      </c>
    </row>
    <row r="499">
      <c r="A499" s="2" t="n">
        <v>45551</v>
      </c>
      <c r="B499" s="3">
        <f>MONTH(tbl_Pardavimai[[#This Row],[Data]])</f>
        <v/>
      </c>
      <c r="C499" t="inlineStr">
        <is>
          <t>Kaunas</t>
        </is>
      </c>
      <c r="D499" s="3">
        <f>YEAR(tbl_Pardavimai[[#This Row],[Data]])</f>
        <v/>
      </c>
      <c r="E499" t="inlineStr">
        <is>
          <t>Aksesuarai</t>
        </is>
      </c>
      <c r="F499" s="4" t="n">
        <v>92.94</v>
      </c>
      <c r="G499" s="5" t="n">
        <v>3</v>
      </c>
    </row>
    <row r="500">
      <c r="A500" s="2" t="n">
        <v>45551</v>
      </c>
      <c r="B500" s="3">
        <f>MONTH(tbl_Pardavimai[[#This Row],[Data]])</f>
        <v/>
      </c>
      <c r="C500" t="inlineStr">
        <is>
          <t>Kaunas</t>
        </is>
      </c>
      <c r="D500" s="3">
        <f>YEAR(tbl_Pardavimai[[#This Row],[Data]])</f>
        <v/>
      </c>
      <c r="E500" t="inlineStr">
        <is>
          <t>Buitinė technika</t>
        </is>
      </c>
      <c r="F500" s="4" t="n">
        <v>597.63</v>
      </c>
      <c r="G500" s="5" t="n">
        <v>4</v>
      </c>
    </row>
    <row r="501">
      <c r="A501" s="2" t="n">
        <v>45551</v>
      </c>
      <c r="B501" s="3">
        <f>MONTH(tbl_Pardavimai[[#This Row],[Data]])</f>
        <v/>
      </c>
      <c r="C501" t="inlineStr">
        <is>
          <t>Kaunas</t>
        </is>
      </c>
      <c r="D501" s="3">
        <f>YEAR(tbl_Pardavimai[[#This Row],[Data]])</f>
        <v/>
      </c>
      <c r="E501" t="inlineStr">
        <is>
          <t>Aksesuarai</t>
        </is>
      </c>
      <c r="F501" s="4" t="n">
        <v>177.14</v>
      </c>
      <c r="G501" s="5" t="n">
        <v>5</v>
      </c>
    </row>
    <row r="502">
      <c r="A502" s="2" t="n">
        <v>45552</v>
      </c>
      <c r="B502" s="3">
        <f>MONTH(tbl_Pardavimai[[#This Row],[Data]])</f>
        <v/>
      </c>
      <c r="C502" t="inlineStr">
        <is>
          <t>Kaunas</t>
        </is>
      </c>
      <c r="D502" s="3">
        <f>YEAR(tbl_Pardavimai[[#This Row],[Data]])</f>
        <v/>
      </c>
      <c r="E502" t="inlineStr">
        <is>
          <t>Šviestuvai</t>
        </is>
      </c>
      <c r="F502" s="4" t="n">
        <v>375.16</v>
      </c>
      <c r="G502" s="5" t="n">
        <v>4</v>
      </c>
    </row>
    <row r="503">
      <c r="A503" s="2" t="n">
        <v>45552</v>
      </c>
      <c r="B503" s="3">
        <f>MONTH(tbl_Pardavimai[[#This Row],[Data]])</f>
        <v/>
      </c>
      <c r="C503" t="inlineStr">
        <is>
          <t>Kaunas</t>
        </is>
      </c>
      <c r="D503" s="3">
        <f>YEAR(tbl_Pardavimai[[#This Row],[Data]])</f>
        <v/>
      </c>
      <c r="E503" t="inlineStr">
        <is>
          <t>Šviestuvai</t>
        </is>
      </c>
      <c r="F503" s="4" t="n">
        <v>215.77</v>
      </c>
      <c r="G503" s="5" t="n">
        <v>2</v>
      </c>
    </row>
    <row r="504">
      <c r="A504" s="2" t="n">
        <v>45553</v>
      </c>
      <c r="B504" s="3">
        <f>MONTH(tbl_Pardavimai[[#This Row],[Data]])</f>
        <v/>
      </c>
      <c r="C504" t="inlineStr">
        <is>
          <t>Vilnius</t>
        </is>
      </c>
      <c r="D504" s="3">
        <f>YEAR(tbl_Pardavimai[[#This Row],[Data]])</f>
        <v/>
      </c>
      <c r="E504" t="inlineStr">
        <is>
          <t>Šviestuvai</t>
        </is>
      </c>
      <c r="F504" s="4" t="n">
        <v>684.02</v>
      </c>
      <c r="G504" s="5" t="n">
        <v>8</v>
      </c>
    </row>
    <row r="505">
      <c r="A505" s="2" t="n">
        <v>45553</v>
      </c>
      <c r="B505" s="3">
        <f>MONTH(tbl_Pardavimai[[#This Row],[Data]])</f>
        <v/>
      </c>
      <c r="C505" t="inlineStr">
        <is>
          <t>Kaunas</t>
        </is>
      </c>
      <c r="D505" s="3">
        <f>YEAR(tbl_Pardavimai[[#This Row],[Data]])</f>
        <v/>
      </c>
      <c r="E505" t="inlineStr">
        <is>
          <t>Aksesuarai</t>
        </is>
      </c>
      <c r="F505" s="4" t="n">
        <v>423.23</v>
      </c>
      <c r="G505" s="5" t="n">
        <v>10</v>
      </c>
    </row>
    <row r="506">
      <c r="A506" s="2" t="n">
        <v>45554</v>
      </c>
      <c r="B506" s="3">
        <f>MONTH(tbl_Pardavimai[[#This Row],[Data]])</f>
        <v/>
      </c>
      <c r="C506" t="inlineStr">
        <is>
          <t>Kaunas</t>
        </is>
      </c>
      <c r="D506" s="3">
        <f>YEAR(tbl_Pardavimai[[#This Row],[Data]])</f>
        <v/>
      </c>
      <c r="E506" t="inlineStr">
        <is>
          <t>Šviestuvai</t>
        </is>
      </c>
      <c r="F506" s="4" t="n">
        <v>464.22</v>
      </c>
      <c r="G506" s="5" t="n">
        <v>5</v>
      </c>
    </row>
    <row r="507">
      <c r="A507" s="2" t="n">
        <v>45554</v>
      </c>
      <c r="B507" s="3">
        <f>MONTH(tbl_Pardavimai[[#This Row],[Data]])</f>
        <v/>
      </c>
      <c r="C507" t="inlineStr">
        <is>
          <t>Kaunas</t>
        </is>
      </c>
      <c r="D507" s="3">
        <f>YEAR(tbl_Pardavimai[[#This Row],[Data]])</f>
        <v/>
      </c>
      <c r="E507" t="inlineStr">
        <is>
          <t>Elektronika</t>
        </is>
      </c>
      <c r="F507" s="4" t="n">
        <v>1685.12</v>
      </c>
      <c r="G507" s="5" t="n">
        <v>9</v>
      </c>
    </row>
    <row r="508">
      <c r="A508" s="2" t="n">
        <v>45555</v>
      </c>
      <c r="B508" s="3">
        <f>MONTH(tbl_Pardavimai[[#This Row],[Data]])</f>
        <v/>
      </c>
      <c r="C508" t="inlineStr">
        <is>
          <t>Kaunas</t>
        </is>
      </c>
      <c r="D508" s="3">
        <f>YEAR(tbl_Pardavimai[[#This Row],[Data]])</f>
        <v/>
      </c>
      <c r="E508" t="inlineStr">
        <is>
          <t>Aksesuarai</t>
        </is>
      </c>
      <c r="F508" s="4" t="n">
        <v>384.94</v>
      </c>
      <c r="G508" s="5" t="n">
        <v>10</v>
      </c>
    </row>
    <row r="509">
      <c r="A509" s="2" t="n">
        <v>45555</v>
      </c>
      <c r="B509" s="3">
        <f>MONTH(tbl_Pardavimai[[#This Row],[Data]])</f>
        <v/>
      </c>
      <c r="C509" t="inlineStr">
        <is>
          <t>Vilnius</t>
        </is>
      </c>
      <c r="D509" s="3">
        <f>YEAR(tbl_Pardavimai[[#This Row],[Data]])</f>
        <v/>
      </c>
      <c r="E509" t="inlineStr">
        <is>
          <t>Buitinė technika</t>
        </is>
      </c>
      <c r="F509" s="4" t="n">
        <v>871.5700000000001</v>
      </c>
      <c r="G509" s="5" t="n">
        <v>5</v>
      </c>
    </row>
    <row r="510">
      <c r="A510" s="2" t="n">
        <v>45556</v>
      </c>
      <c r="B510" s="3">
        <f>MONTH(tbl_Pardavimai[[#This Row],[Data]])</f>
        <v/>
      </c>
      <c r="C510" t="inlineStr">
        <is>
          <t>Klaipėda</t>
        </is>
      </c>
      <c r="D510" s="3">
        <f>YEAR(tbl_Pardavimai[[#This Row],[Data]])</f>
        <v/>
      </c>
      <c r="E510" t="inlineStr">
        <is>
          <t>Šviestuvai</t>
        </is>
      </c>
      <c r="F510" s="4" t="n">
        <v>392.83</v>
      </c>
      <c r="G510" s="5" t="n">
        <v>4</v>
      </c>
    </row>
    <row r="511">
      <c r="A511" s="2" t="n">
        <v>45556</v>
      </c>
      <c r="B511" s="3">
        <f>MONTH(tbl_Pardavimai[[#This Row],[Data]])</f>
        <v/>
      </c>
      <c r="C511" t="inlineStr">
        <is>
          <t>Vilnius</t>
        </is>
      </c>
      <c r="D511" s="3">
        <f>YEAR(tbl_Pardavimai[[#This Row],[Data]])</f>
        <v/>
      </c>
      <c r="E511" t="inlineStr">
        <is>
          <t>Aksesuarai</t>
        </is>
      </c>
      <c r="F511" s="4" t="n">
        <v>127.21</v>
      </c>
      <c r="G511" s="5" t="n">
        <v>3</v>
      </c>
    </row>
    <row r="512">
      <c r="A512" s="2" t="n">
        <v>45557</v>
      </c>
      <c r="B512" s="3">
        <f>MONTH(tbl_Pardavimai[[#This Row],[Data]])</f>
        <v/>
      </c>
      <c r="C512" t="inlineStr">
        <is>
          <t>Kaunas</t>
        </is>
      </c>
      <c r="D512" s="3">
        <f>YEAR(tbl_Pardavimai[[#This Row],[Data]])</f>
        <v/>
      </c>
      <c r="E512" t="inlineStr">
        <is>
          <t>Šviestuvai</t>
        </is>
      </c>
      <c r="F512" s="4" t="n">
        <v>948.22</v>
      </c>
      <c r="G512" s="5" t="n">
        <v>10</v>
      </c>
    </row>
    <row r="513">
      <c r="A513" s="2" t="n">
        <v>45557</v>
      </c>
      <c r="B513" s="3">
        <f>MONTH(tbl_Pardavimai[[#This Row],[Data]])</f>
        <v/>
      </c>
      <c r="C513" t="inlineStr">
        <is>
          <t>Vilnius</t>
        </is>
      </c>
      <c r="D513" s="3">
        <f>YEAR(tbl_Pardavimai[[#This Row],[Data]])</f>
        <v/>
      </c>
      <c r="E513" t="inlineStr">
        <is>
          <t>Šviestuvai</t>
        </is>
      </c>
      <c r="F513" s="4" t="n">
        <v>280.27</v>
      </c>
      <c r="G513" s="5" t="n">
        <v>3</v>
      </c>
    </row>
    <row r="514">
      <c r="A514" s="2" t="n">
        <v>45558</v>
      </c>
      <c r="B514" s="3">
        <f>MONTH(tbl_Pardavimai[[#This Row],[Data]])</f>
        <v/>
      </c>
      <c r="C514" t="inlineStr">
        <is>
          <t>Klaipėda</t>
        </is>
      </c>
      <c r="D514" s="3">
        <f>YEAR(tbl_Pardavimai[[#This Row],[Data]])</f>
        <v/>
      </c>
      <c r="E514" t="inlineStr">
        <is>
          <t>Šviestuvai</t>
        </is>
      </c>
      <c r="F514" s="4" t="n">
        <v>488.78</v>
      </c>
      <c r="G514" s="5" t="n">
        <v>6</v>
      </c>
    </row>
    <row r="515">
      <c r="A515" s="2" t="n">
        <v>45558</v>
      </c>
      <c r="B515" s="3">
        <f>MONTH(tbl_Pardavimai[[#This Row],[Data]])</f>
        <v/>
      </c>
      <c r="C515" t="inlineStr">
        <is>
          <t>Vilnius</t>
        </is>
      </c>
      <c r="D515" s="3">
        <f>YEAR(tbl_Pardavimai[[#This Row],[Data]])</f>
        <v/>
      </c>
      <c r="E515" t="inlineStr">
        <is>
          <t>Buitinė technika</t>
        </is>
      </c>
      <c r="F515" s="4" t="n">
        <v>1178.67</v>
      </c>
      <c r="G515" s="5" t="n">
        <v>7</v>
      </c>
    </row>
    <row r="516">
      <c r="A516" s="2" t="n">
        <v>45559</v>
      </c>
      <c r="B516" s="3">
        <f>MONTH(tbl_Pardavimai[[#This Row],[Data]])</f>
        <v/>
      </c>
      <c r="C516" t="inlineStr">
        <is>
          <t>Vilnius</t>
        </is>
      </c>
      <c r="D516" s="3">
        <f>YEAR(tbl_Pardavimai[[#This Row],[Data]])</f>
        <v/>
      </c>
      <c r="E516" t="inlineStr">
        <is>
          <t>Šviestuvai</t>
        </is>
      </c>
      <c r="F516" s="4" t="n">
        <v>651.05</v>
      </c>
      <c r="G516" s="5" t="n">
        <v>8</v>
      </c>
    </row>
    <row r="517">
      <c r="A517" s="2" t="n">
        <v>45559</v>
      </c>
      <c r="B517" s="3">
        <f>MONTH(tbl_Pardavimai[[#This Row],[Data]])</f>
        <v/>
      </c>
      <c r="C517" t="inlineStr">
        <is>
          <t>Klaipėda</t>
        </is>
      </c>
      <c r="D517" s="3">
        <f>YEAR(tbl_Pardavimai[[#This Row],[Data]])</f>
        <v/>
      </c>
      <c r="E517" t="inlineStr">
        <is>
          <t>Šviestuvai</t>
        </is>
      </c>
      <c r="F517" s="4" t="n">
        <v>279.07</v>
      </c>
      <c r="G517" s="5" t="n">
        <v>3</v>
      </c>
    </row>
    <row r="518">
      <c r="A518" s="2" t="n">
        <v>45560</v>
      </c>
      <c r="B518" s="3">
        <f>MONTH(tbl_Pardavimai[[#This Row],[Data]])</f>
        <v/>
      </c>
      <c r="C518" t="inlineStr">
        <is>
          <t>Vilnius</t>
        </is>
      </c>
      <c r="D518" s="3">
        <f>YEAR(tbl_Pardavimai[[#This Row],[Data]])</f>
        <v/>
      </c>
      <c r="E518" t="inlineStr">
        <is>
          <t>Buitinė technika</t>
        </is>
      </c>
      <c r="F518" s="4" t="n">
        <v>1716.02</v>
      </c>
      <c r="G518" s="5" t="n">
        <v>10</v>
      </c>
    </row>
    <row r="519">
      <c r="A519" s="2" t="n">
        <v>45560</v>
      </c>
      <c r="B519" s="3">
        <f>MONTH(tbl_Pardavimai[[#This Row],[Data]])</f>
        <v/>
      </c>
      <c r="C519" t="inlineStr">
        <is>
          <t>Klaipėda</t>
        </is>
      </c>
      <c r="D519" s="3">
        <f>YEAR(tbl_Pardavimai[[#This Row],[Data]])</f>
        <v/>
      </c>
      <c r="E519" t="inlineStr">
        <is>
          <t>Aksesuarai</t>
        </is>
      </c>
      <c r="F519" s="4" t="n">
        <v>267.15</v>
      </c>
      <c r="G519" s="5" t="n">
        <v>6</v>
      </c>
    </row>
    <row r="520">
      <c r="A520" s="2" t="n">
        <v>45561</v>
      </c>
      <c r="B520" s="3">
        <f>MONTH(tbl_Pardavimai[[#This Row],[Data]])</f>
        <v/>
      </c>
      <c r="C520" t="inlineStr">
        <is>
          <t>Klaipėda</t>
        </is>
      </c>
      <c r="D520" s="3">
        <f>YEAR(tbl_Pardavimai[[#This Row],[Data]])</f>
        <v/>
      </c>
      <c r="E520" t="inlineStr">
        <is>
          <t>Buitinė technika</t>
        </is>
      </c>
      <c r="F520" s="4" t="n">
        <v>1688.52</v>
      </c>
      <c r="G520" s="5" t="n">
        <v>9</v>
      </c>
    </row>
    <row r="521">
      <c r="A521" s="2" t="n">
        <v>45561</v>
      </c>
      <c r="B521" s="3">
        <f>MONTH(tbl_Pardavimai[[#This Row],[Data]])</f>
        <v/>
      </c>
      <c r="C521" t="inlineStr">
        <is>
          <t>Klaipėda</t>
        </is>
      </c>
      <c r="D521" s="3">
        <f>YEAR(tbl_Pardavimai[[#This Row],[Data]])</f>
        <v/>
      </c>
      <c r="E521" t="inlineStr">
        <is>
          <t>Šviestuvai</t>
        </is>
      </c>
      <c r="F521" s="4" t="n">
        <v>212.86</v>
      </c>
      <c r="G521" s="5" t="n">
        <v>2</v>
      </c>
    </row>
    <row r="522">
      <c r="A522" s="2" t="n">
        <v>45562</v>
      </c>
      <c r="B522" s="3">
        <f>MONTH(tbl_Pardavimai[[#This Row],[Data]])</f>
        <v/>
      </c>
      <c r="C522" t="inlineStr">
        <is>
          <t>Klaipėda</t>
        </is>
      </c>
      <c r="D522" s="3">
        <f>YEAR(tbl_Pardavimai[[#This Row],[Data]])</f>
        <v/>
      </c>
      <c r="E522" t="inlineStr">
        <is>
          <t>Buitinė technika</t>
        </is>
      </c>
      <c r="F522" s="4" t="n">
        <v>585.52</v>
      </c>
      <c r="G522" s="5" t="n">
        <v>4</v>
      </c>
    </row>
    <row r="523">
      <c r="A523" s="2" t="n">
        <v>45562</v>
      </c>
      <c r="B523" s="3">
        <f>MONTH(tbl_Pardavimai[[#This Row],[Data]])</f>
        <v/>
      </c>
      <c r="C523" t="inlineStr">
        <is>
          <t>Kaunas</t>
        </is>
      </c>
      <c r="D523" s="3">
        <f>YEAR(tbl_Pardavimai[[#This Row],[Data]])</f>
        <v/>
      </c>
      <c r="E523" t="inlineStr">
        <is>
          <t>Elektronika</t>
        </is>
      </c>
      <c r="F523" s="4" t="n">
        <v>398.73</v>
      </c>
      <c r="G523" s="5" t="n">
        <v>2</v>
      </c>
    </row>
    <row r="524">
      <c r="A524" s="2" t="n">
        <v>45562</v>
      </c>
      <c r="B524" s="3">
        <f>MONTH(tbl_Pardavimai[[#This Row],[Data]])</f>
        <v/>
      </c>
      <c r="C524" t="inlineStr">
        <is>
          <t>Klaipėda</t>
        </is>
      </c>
      <c r="D524" s="3">
        <f>YEAR(tbl_Pardavimai[[#This Row],[Data]])</f>
        <v/>
      </c>
      <c r="E524" t="inlineStr">
        <is>
          <t>Buitinė technika</t>
        </is>
      </c>
      <c r="F524" s="4" t="n">
        <v>1160.9</v>
      </c>
      <c r="G524" s="5" t="n">
        <v>7</v>
      </c>
    </row>
    <row r="525">
      <c r="A525" s="2" t="n">
        <v>45563</v>
      </c>
      <c r="B525" s="3">
        <f>MONTH(tbl_Pardavimai[[#This Row],[Data]])</f>
        <v/>
      </c>
      <c r="C525" t="inlineStr">
        <is>
          <t>Kaunas</t>
        </is>
      </c>
      <c r="D525" s="3">
        <f>YEAR(tbl_Pardavimai[[#This Row],[Data]])</f>
        <v/>
      </c>
      <c r="E525" t="inlineStr">
        <is>
          <t>Buitinė technika</t>
        </is>
      </c>
      <c r="F525" s="4" t="n">
        <v>966.8099999999999</v>
      </c>
      <c r="G525" s="5" t="n">
        <v>6</v>
      </c>
    </row>
    <row r="526">
      <c r="A526" s="2" t="n">
        <v>45563</v>
      </c>
      <c r="B526" s="3">
        <f>MONTH(tbl_Pardavimai[[#This Row],[Data]])</f>
        <v/>
      </c>
      <c r="C526" t="inlineStr">
        <is>
          <t>Vilnius</t>
        </is>
      </c>
      <c r="D526" s="3">
        <f>YEAR(tbl_Pardavimai[[#This Row],[Data]])</f>
        <v/>
      </c>
      <c r="E526" t="inlineStr">
        <is>
          <t>Aksesuarai</t>
        </is>
      </c>
      <c r="F526" s="4" t="n">
        <v>206.27</v>
      </c>
      <c r="G526" s="5" t="n">
        <v>5</v>
      </c>
    </row>
    <row r="527">
      <c r="A527" s="2" t="n">
        <v>45564</v>
      </c>
      <c r="B527" s="3">
        <f>MONTH(tbl_Pardavimai[[#This Row],[Data]])</f>
        <v/>
      </c>
      <c r="C527" t="inlineStr">
        <is>
          <t>Kaunas</t>
        </is>
      </c>
      <c r="D527" s="3">
        <f>YEAR(tbl_Pardavimai[[#This Row],[Data]])</f>
        <v/>
      </c>
      <c r="E527" t="inlineStr">
        <is>
          <t>Elektronika</t>
        </is>
      </c>
      <c r="F527" s="4" t="n">
        <v>404.51</v>
      </c>
      <c r="G527" s="5" t="n">
        <v>2</v>
      </c>
    </row>
    <row r="528">
      <c r="A528" s="2" t="n">
        <v>45564</v>
      </c>
      <c r="B528" s="3">
        <f>MONTH(tbl_Pardavimai[[#This Row],[Data]])</f>
        <v/>
      </c>
      <c r="C528" t="inlineStr">
        <is>
          <t>Klaipėda</t>
        </is>
      </c>
      <c r="D528" s="3">
        <f>YEAR(tbl_Pardavimai[[#This Row],[Data]])</f>
        <v/>
      </c>
      <c r="E528" t="inlineStr">
        <is>
          <t>Buitinė technika</t>
        </is>
      </c>
      <c r="F528" s="4" t="n">
        <v>884.6</v>
      </c>
      <c r="G528" s="5" t="n">
        <v>5</v>
      </c>
    </row>
    <row r="529">
      <c r="A529" s="2" t="n">
        <v>45565</v>
      </c>
      <c r="B529" s="3">
        <f>MONTH(tbl_Pardavimai[[#This Row],[Data]])</f>
        <v/>
      </c>
      <c r="C529" t="inlineStr">
        <is>
          <t>Vilnius</t>
        </is>
      </c>
      <c r="D529" s="3">
        <f>YEAR(tbl_Pardavimai[[#This Row],[Data]])</f>
        <v/>
      </c>
      <c r="E529" t="inlineStr">
        <is>
          <t>Elektronika</t>
        </is>
      </c>
      <c r="F529" s="4" t="n">
        <v>1081.51</v>
      </c>
      <c r="G529" s="5" t="n">
        <v>5</v>
      </c>
    </row>
    <row r="530">
      <c r="A530" s="2" t="n">
        <v>45565</v>
      </c>
      <c r="B530" s="3">
        <f>MONTH(tbl_Pardavimai[[#This Row],[Data]])</f>
        <v/>
      </c>
      <c r="C530" t="inlineStr">
        <is>
          <t>Kaunas</t>
        </is>
      </c>
      <c r="D530" s="3">
        <f>YEAR(tbl_Pardavimai[[#This Row],[Data]])</f>
        <v/>
      </c>
      <c r="E530" t="inlineStr">
        <is>
          <t>Aksesuarai</t>
        </is>
      </c>
      <c r="F530" s="4" t="n">
        <v>417.81</v>
      </c>
      <c r="G530" s="5" t="n">
        <v>9</v>
      </c>
    </row>
    <row r="531">
      <c r="A531" s="2" t="n">
        <v>45565</v>
      </c>
      <c r="B531" s="3">
        <f>MONTH(tbl_Pardavimai[[#This Row],[Data]])</f>
        <v/>
      </c>
      <c r="C531" t="inlineStr">
        <is>
          <t>Vilnius</t>
        </is>
      </c>
      <c r="D531" s="3">
        <f>YEAR(tbl_Pardavimai[[#This Row],[Data]])</f>
        <v/>
      </c>
      <c r="E531" t="inlineStr">
        <is>
          <t>Buitinė technika</t>
        </is>
      </c>
      <c r="F531" s="4" t="n">
        <v>1013.44</v>
      </c>
      <c r="G531" s="5" t="n">
        <v>6</v>
      </c>
    </row>
    <row r="532">
      <c r="A532" s="2" t="n">
        <v>45566</v>
      </c>
      <c r="B532" s="3">
        <f>MONTH(tbl_Pardavimai[[#This Row],[Data]])</f>
        <v/>
      </c>
      <c r="C532" t="inlineStr">
        <is>
          <t>Vilnius</t>
        </is>
      </c>
      <c r="D532" s="3">
        <f>YEAR(tbl_Pardavimai[[#This Row],[Data]])</f>
        <v/>
      </c>
      <c r="E532" t="inlineStr">
        <is>
          <t>Šviestuvai</t>
        </is>
      </c>
      <c r="F532" s="4" t="n">
        <v>359.93</v>
      </c>
      <c r="G532" s="5" t="n">
        <v>4</v>
      </c>
    </row>
    <row r="533">
      <c r="A533" s="2" t="n">
        <v>45566</v>
      </c>
      <c r="B533" s="3">
        <f>MONTH(tbl_Pardavimai[[#This Row],[Data]])</f>
        <v/>
      </c>
      <c r="C533" t="inlineStr">
        <is>
          <t>Vilnius</t>
        </is>
      </c>
      <c r="D533" s="3">
        <f>YEAR(tbl_Pardavimai[[#This Row],[Data]])</f>
        <v/>
      </c>
      <c r="E533" t="inlineStr">
        <is>
          <t>Buitinė technika</t>
        </is>
      </c>
      <c r="F533" s="4" t="n">
        <v>1748.87</v>
      </c>
      <c r="G533" s="5" t="n">
        <v>10</v>
      </c>
    </row>
    <row r="534">
      <c r="A534" s="2" t="n">
        <v>45567</v>
      </c>
      <c r="B534" s="3">
        <f>MONTH(tbl_Pardavimai[[#This Row],[Data]])</f>
        <v/>
      </c>
      <c r="C534" t="inlineStr">
        <is>
          <t>Kaunas</t>
        </is>
      </c>
      <c r="D534" s="3">
        <f>YEAR(tbl_Pardavimai[[#This Row],[Data]])</f>
        <v/>
      </c>
      <c r="E534" t="inlineStr">
        <is>
          <t>Aksesuarai</t>
        </is>
      </c>
      <c r="F534" s="4" t="n">
        <v>403.84</v>
      </c>
      <c r="G534" s="5" t="n">
        <v>10</v>
      </c>
    </row>
    <row r="535">
      <c r="A535" s="2" t="n">
        <v>45567</v>
      </c>
      <c r="B535" s="3">
        <f>MONTH(tbl_Pardavimai[[#This Row],[Data]])</f>
        <v/>
      </c>
      <c r="C535" t="inlineStr">
        <is>
          <t>Kaunas</t>
        </is>
      </c>
      <c r="D535" s="3">
        <f>YEAR(tbl_Pardavimai[[#This Row],[Data]])</f>
        <v/>
      </c>
      <c r="E535" t="inlineStr">
        <is>
          <t>Elektronika</t>
        </is>
      </c>
      <c r="F535" s="4" t="n">
        <v>766.34</v>
      </c>
      <c r="G535" s="5" t="n">
        <v>4</v>
      </c>
    </row>
    <row r="536">
      <c r="A536" s="2" t="n">
        <v>45568</v>
      </c>
      <c r="B536" s="3">
        <f>MONTH(tbl_Pardavimai[[#This Row],[Data]])</f>
        <v/>
      </c>
      <c r="C536" t="inlineStr">
        <is>
          <t>Klaipėda</t>
        </is>
      </c>
      <c r="D536" s="3">
        <f>YEAR(tbl_Pardavimai[[#This Row],[Data]])</f>
        <v/>
      </c>
      <c r="E536" t="inlineStr">
        <is>
          <t>Elektronika</t>
        </is>
      </c>
      <c r="F536" s="4" t="n">
        <v>408.76</v>
      </c>
      <c r="G536" s="5" t="n">
        <v>2</v>
      </c>
    </row>
    <row r="537">
      <c r="A537" s="2" t="n">
        <v>45568</v>
      </c>
      <c r="B537" s="3">
        <f>MONTH(tbl_Pardavimai[[#This Row],[Data]])</f>
        <v/>
      </c>
      <c r="C537" t="inlineStr">
        <is>
          <t>Kaunas</t>
        </is>
      </c>
      <c r="D537" s="3">
        <f>YEAR(tbl_Pardavimai[[#This Row],[Data]])</f>
        <v/>
      </c>
      <c r="E537" t="inlineStr">
        <is>
          <t>Aksesuarai</t>
        </is>
      </c>
      <c r="F537" s="4" t="n">
        <v>295.1</v>
      </c>
      <c r="G537" s="5" t="n">
        <v>8</v>
      </c>
    </row>
    <row r="538">
      <c r="A538" s="2" t="n">
        <v>45569</v>
      </c>
      <c r="B538" s="3">
        <f>MONTH(tbl_Pardavimai[[#This Row],[Data]])</f>
        <v/>
      </c>
      <c r="C538" t="inlineStr">
        <is>
          <t>Vilnius</t>
        </is>
      </c>
      <c r="D538" s="3">
        <f>YEAR(tbl_Pardavimai[[#This Row],[Data]])</f>
        <v/>
      </c>
      <c r="E538" t="inlineStr">
        <is>
          <t>Aksesuarai</t>
        </is>
      </c>
      <c r="F538" s="4" t="n">
        <v>259.02</v>
      </c>
      <c r="G538" s="5" t="n">
        <v>6</v>
      </c>
    </row>
    <row r="539">
      <c r="A539" s="2" t="n">
        <v>45569</v>
      </c>
      <c r="B539" s="3">
        <f>MONTH(tbl_Pardavimai[[#This Row],[Data]])</f>
        <v/>
      </c>
      <c r="C539" t="inlineStr">
        <is>
          <t>Vilnius</t>
        </is>
      </c>
      <c r="D539" s="3">
        <f>YEAR(tbl_Pardavimai[[#This Row],[Data]])</f>
        <v/>
      </c>
      <c r="E539" t="inlineStr">
        <is>
          <t>Buitinė technika</t>
        </is>
      </c>
      <c r="F539" s="4" t="n">
        <v>1483.71</v>
      </c>
      <c r="G539" s="5" t="n">
        <v>9</v>
      </c>
    </row>
    <row r="540">
      <c r="A540" s="2" t="n">
        <v>45570</v>
      </c>
      <c r="B540" s="3">
        <f>MONTH(tbl_Pardavimai[[#This Row],[Data]])</f>
        <v/>
      </c>
      <c r="C540" t="inlineStr">
        <is>
          <t>Klaipėda</t>
        </is>
      </c>
      <c r="D540" s="3">
        <f>YEAR(tbl_Pardavimai[[#This Row],[Data]])</f>
        <v/>
      </c>
      <c r="E540" t="inlineStr">
        <is>
          <t>Buitinė technika</t>
        </is>
      </c>
      <c r="F540" s="4" t="n">
        <v>421.61</v>
      </c>
      <c r="G540" s="5" t="n">
        <v>3</v>
      </c>
    </row>
    <row r="541">
      <c r="A541" s="2" t="n">
        <v>45570</v>
      </c>
      <c r="B541" s="3">
        <f>MONTH(tbl_Pardavimai[[#This Row],[Data]])</f>
        <v/>
      </c>
      <c r="C541" t="inlineStr">
        <is>
          <t>Kaunas</t>
        </is>
      </c>
      <c r="D541" s="3">
        <f>YEAR(tbl_Pardavimai[[#This Row],[Data]])</f>
        <v/>
      </c>
      <c r="E541" t="inlineStr">
        <is>
          <t>Elektronika</t>
        </is>
      </c>
      <c r="F541" s="4" t="n">
        <v>818.78</v>
      </c>
      <c r="G541" s="5" t="n">
        <v>4</v>
      </c>
    </row>
    <row r="542">
      <c r="A542" s="2" t="n">
        <v>45571</v>
      </c>
      <c r="B542" s="3">
        <f>MONTH(tbl_Pardavimai[[#This Row],[Data]])</f>
        <v/>
      </c>
      <c r="C542" t="inlineStr">
        <is>
          <t>Vilnius</t>
        </is>
      </c>
      <c r="D542" s="3">
        <f>YEAR(tbl_Pardavimai[[#This Row],[Data]])</f>
        <v/>
      </c>
      <c r="E542" t="inlineStr">
        <is>
          <t>Aksesuarai</t>
        </is>
      </c>
      <c r="F542" s="4" t="n">
        <v>253.89</v>
      </c>
      <c r="G542" s="5" t="n">
        <v>5</v>
      </c>
    </row>
    <row r="543">
      <c r="A543" s="2" t="n">
        <v>45571</v>
      </c>
      <c r="B543" s="3">
        <f>MONTH(tbl_Pardavimai[[#This Row],[Data]])</f>
        <v/>
      </c>
      <c r="C543" t="inlineStr">
        <is>
          <t>Kaunas</t>
        </is>
      </c>
      <c r="D543" s="3">
        <f>YEAR(tbl_Pardavimai[[#This Row],[Data]])</f>
        <v/>
      </c>
      <c r="E543" t="inlineStr">
        <is>
          <t>Šviestuvai</t>
        </is>
      </c>
      <c r="F543" s="4" t="n">
        <v>844.1</v>
      </c>
      <c r="G543" s="5" t="n">
        <v>10</v>
      </c>
    </row>
    <row r="544">
      <c r="A544" s="2" t="n">
        <v>45571</v>
      </c>
      <c r="B544" s="3">
        <f>MONTH(tbl_Pardavimai[[#This Row],[Data]])</f>
        <v/>
      </c>
      <c r="C544" t="inlineStr">
        <is>
          <t>Vilnius</t>
        </is>
      </c>
      <c r="D544" s="3">
        <f>YEAR(tbl_Pardavimai[[#This Row],[Data]])</f>
        <v/>
      </c>
      <c r="E544" t="inlineStr">
        <is>
          <t>Aksesuarai</t>
        </is>
      </c>
      <c r="F544" s="4" t="n">
        <v>99.79000000000001</v>
      </c>
      <c r="G544" s="5" t="n">
        <v>2</v>
      </c>
    </row>
    <row r="545">
      <c r="A545" s="2" t="n">
        <v>45572</v>
      </c>
      <c r="B545" s="3">
        <f>MONTH(tbl_Pardavimai[[#This Row],[Data]])</f>
        <v/>
      </c>
      <c r="C545" t="inlineStr">
        <is>
          <t>Vilnius</t>
        </is>
      </c>
      <c r="D545" s="3">
        <f>YEAR(tbl_Pardavimai[[#This Row],[Data]])</f>
        <v/>
      </c>
      <c r="E545" t="inlineStr">
        <is>
          <t>Šviestuvai</t>
        </is>
      </c>
      <c r="F545" s="4" t="n">
        <v>883.48</v>
      </c>
      <c r="G545" s="5" t="n">
        <v>10</v>
      </c>
    </row>
    <row r="546">
      <c r="A546" s="2" t="n">
        <v>45572</v>
      </c>
      <c r="B546" s="3">
        <f>MONTH(tbl_Pardavimai[[#This Row],[Data]])</f>
        <v/>
      </c>
      <c r="C546" t="inlineStr">
        <is>
          <t>Vilnius</t>
        </is>
      </c>
      <c r="D546" s="3">
        <f>YEAR(tbl_Pardavimai[[#This Row],[Data]])</f>
        <v/>
      </c>
      <c r="E546" t="inlineStr">
        <is>
          <t>Šviestuvai</t>
        </is>
      </c>
      <c r="F546" s="4" t="n">
        <v>840.0700000000001</v>
      </c>
      <c r="G546" s="5" t="n">
        <v>10</v>
      </c>
    </row>
    <row r="547">
      <c r="A547" s="2" t="n">
        <v>45572</v>
      </c>
      <c r="B547" s="3">
        <f>MONTH(tbl_Pardavimai[[#This Row],[Data]])</f>
        <v/>
      </c>
      <c r="C547" t="inlineStr">
        <is>
          <t>Kaunas</t>
        </is>
      </c>
      <c r="D547" s="3">
        <f>YEAR(tbl_Pardavimai[[#This Row],[Data]])</f>
        <v/>
      </c>
      <c r="E547" t="inlineStr">
        <is>
          <t>Buitinė technika</t>
        </is>
      </c>
      <c r="F547" s="4" t="n">
        <v>1533.25</v>
      </c>
      <c r="G547" s="5" t="n">
        <v>9</v>
      </c>
    </row>
    <row r="548">
      <c r="A548" s="2" t="n">
        <v>45573</v>
      </c>
      <c r="B548" s="3">
        <f>MONTH(tbl_Pardavimai[[#This Row],[Data]])</f>
        <v/>
      </c>
      <c r="C548" t="inlineStr">
        <is>
          <t>Kaunas</t>
        </is>
      </c>
      <c r="D548" s="3">
        <f>YEAR(tbl_Pardavimai[[#This Row],[Data]])</f>
        <v/>
      </c>
      <c r="E548" t="inlineStr">
        <is>
          <t>Šviestuvai</t>
        </is>
      </c>
      <c r="F548" s="4" t="n">
        <v>318.35</v>
      </c>
      <c r="G548" s="5" t="n">
        <v>4</v>
      </c>
    </row>
    <row r="549">
      <c r="A549" s="2" t="n">
        <v>45573</v>
      </c>
      <c r="B549" s="3">
        <f>MONTH(tbl_Pardavimai[[#This Row],[Data]])</f>
        <v/>
      </c>
      <c r="C549" t="inlineStr">
        <is>
          <t>Klaipėda</t>
        </is>
      </c>
      <c r="D549" s="3">
        <f>YEAR(tbl_Pardavimai[[#This Row],[Data]])</f>
        <v/>
      </c>
      <c r="E549" t="inlineStr">
        <is>
          <t>Elektronika</t>
        </is>
      </c>
      <c r="F549" s="4" t="n">
        <v>1798.87</v>
      </c>
      <c r="G549" s="5" t="n">
        <v>9</v>
      </c>
    </row>
    <row r="550">
      <c r="A550" s="2" t="n">
        <v>45574</v>
      </c>
      <c r="B550" s="3">
        <f>MONTH(tbl_Pardavimai[[#This Row],[Data]])</f>
        <v/>
      </c>
      <c r="C550" t="inlineStr">
        <is>
          <t>Klaipėda</t>
        </is>
      </c>
      <c r="D550" s="3">
        <f>YEAR(tbl_Pardavimai[[#This Row],[Data]])</f>
        <v/>
      </c>
      <c r="E550" t="inlineStr">
        <is>
          <t>Aksesuarai</t>
        </is>
      </c>
      <c r="F550" s="4" t="n">
        <v>208.08</v>
      </c>
      <c r="G550" s="5" t="n">
        <v>4</v>
      </c>
    </row>
    <row r="551">
      <c r="A551" s="2" t="n">
        <v>45574</v>
      </c>
      <c r="B551" s="3">
        <f>MONTH(tbl_Pardavimai[[#This Row],[Data]])</f>
        <v/>
      </c>
      <c r="C551" t="inlineStr">
        <is>
          <t>Vilnius</t>
        </is>
      </c>
      <c r="D551" s="3">
        <f>YEAR(tbl_Pardavimai[[#This Row],[Data]])</f>
        <v/>
      </c>
      <c r="E551" t="inlineStr">
        <is>
          <t>Elektronika</t>
        </is>
      </c>
      <c r="F551" s="4" t="n">
        <v>385.14</v>
      </c>
      <c r="G551" s="5" t="n">
        <v>2</v>
      </c>
    </row>
    <row r="552">
      <c r="A552" s="2" t="n">
        <v>45575</v>
      </c>
      <c r="B552" s="3">
        <f>MONTH(tbl_Pardavimai[[#This Row],[Data]])</f>
        <v/>
      </c>
      <c r="C552" t="inlineStr">
        <is>
          <t>Vilnius</t>
        </is>
      </c>
      <c r="D552" s="3">
        <f>YEAR(tbl_Pardavimai[[#This Row],[Data]])</f>
        <v/>
      </c>
      <c r="E552" t="inlineStr">
        <is>
          <t>Elektronika</t>
        </is>
      </c>
      <c r="F552" s="4" t="n">
        <v>1705.43</v>
      </c>
      <c r="G552" s="5" t="n">
        <v>8</v>
      </c>
    </row>
    <row r="553">
      <c r="A553" s="2" t="n">
        <v>45575</v>
      </c>
      <c r="B553" s="3">
        <f>MONTH(tbl_Pardavimai[[#This Row],[Data]])</f>
        <v/>
      </c>
      <c r="C553" t="inlineStr">
        <is>
          <t>Kaunas</t>
        </is>
      </c>
      <c r="D553" s="3">
        <f>YEAR(tbl_Pardavimai[[#This Row],[Data]])</f>
        <v/>
      </c>
      <c r="E553" t="inlineStr">
        <is>
          <t>Aksesuarai</t>
        </is>
      </c>
      <c r="F553" s="4" t="n">
        <v>192.27</v>
      </c>
      <c r="G553" s="5" t="n">
        <v>4</v>
      </c>
    </row>
    <row r="554">
      <c r="A554" s="2" t="n">
        <v>45576</v>
      </c>
      <c r="B554" s="3">
        <f>MONTH(tbl_Pardavimai[[#This Row],[Data]])</f>
        <v/>
      </c>
      <c r="C554" t="inlineStr">
        <is>
          <t>Kaunas</t>
        </is>
      </c>
      <c r="D554" s="3">
        <f>YEAR(tbl_Pardavimai[[#This Row],[Data]])</f>
        <v/>
      </c>
      <c r="E554" t="inlineStr">
        <is>
          <t>Aksesuarai</t>
        </is>
      </c>
      <c r="F554" s="4" t="n">
        <v>398.32</v>
      </c>
      <c r="G554" s="5" t="n">
        <v>9</v>
      </c>
    </row>
    <row r="555">
      <c r="A555" s="2" t="n">
        <v>45576</v>
      </c>
      <c r="B555" s="3">
        <f>MONTH(tbl_Pardavimai[[#This Row],[Data]])</f>
        <v/>
      </c>
      <c r="C555" t="inlineStr">
        <is>
          <t>Kaunas</t>
        </is>
      </c>
      <c r="D555" s="3">
        <f>YEAR(tbl_Pardavimai[[#This Row],[Data]])</f>
        <v/>
      </c>
      <c r="E555" t="inlineStr">
        <is>
          <t>Buitinė technika</t>
        </is>
      </c>
      <c r="F555" s="4" t="n">
        <v>837.3099999999999</v>
      </c>
      <c r="G555" s="5" t="n">
        <v>5</v>
      </c>
    </row>
    <row r="556">
      <c r="A556" s="2" t="n">
        <v>45577</v>
      </c>
      <c r="B556" s="3">
        <f>MONTH(tbl_Pardavimai[[#This Row],[Data]])</f>
        <v/>
      </c>
      <c r="C556" t="inlineStr">
        <is>
          <t>Vilnius</t>
        </is>
      </c>
      <c r="D556" s="3">
        <f>YEAR(tbl_Pardavimai[[#This Row],[Data]])</f>
        <v/>
      </c>
      <c r="E556" t="inlineStr">
        <is>
          <t>Elektronika</t>
        </is>
      </c>
      <c r="F556" s="4" t="n">
        <v>1941.66</v>
      </c>
      <c r="G556" s="5" t="n">
        <v>10</v>
      </c>
    </row>
    <row r="557">
      <c r="A557" s="2" t="n">
        <v>45577</v>
      </c>
      <c r="B557" s="3">
        <f>MONTH(tbl_Pardavimai[[#This Row],[Data]])</f>
        <v/>
      </c>
      <c r="C557" t="inlineStr">
        <is>
          <t>Klaipėda</t>
        </is>
      </c>
      <c r="D557" s="3">
        <f>YEAR(tbl_Pardavimai[[#This Row],[Data]])</f>
        <v/>
      </c>
      <c r="E557" t="inlineStr">
        <is>
          <t>Šviestuvai</t>
        </is>
      </c>
      <c r="F557" s="4" t="n">
        <v>655.61</v>
      </c>
      <c r="G557" s="5" t="n">
        <v>7</v>
      </c>
    </row>
    <row r="558">
      <c r="A558" s="2" t="n">
        <v>45577</v>
      </c>
      <c r="B558" s="3">
        <f>MONTH(tbl_Pardavimai[[#This Row],[Data]])</f>
        <v/>
      </c>
      <c r="C558" t="inlineStr">
        <is>
          <t>Vilnius</t>
        </is>
      </c>
      <c r="D558" s="3">
        <f>YEAR(tbl_Pardavimai[[#This Row],[Data]])</f>
        <v/>
      </c>
      <c r="E558" t="inlineStr">
        <is>
          <t>Elektronika</t>
        </is>
      </c>
      <c r="F558" s="4" t="n">
        <v>955.34</v>
      </c>
      <c r="G558" s="5" t="n">
        <v>5</v>
      </c>
    </row>
    <row r="559">
      <c r="A559" s="2" t="n">
        <v>45578</v>
      </c>
      <c r="B559" s="3">
        <f>MONTH(tbl_Pardavimai[[#This Row],[Data]])</f>
        <v/>
      </c>
      <c r="C559" t="inlineStr">
        <is>
          <t>Vilnius</t>
        </is>
      </c>
      <c r="D559" s="3">
        <f>YEAR(tbl_Pardavimai[[#This Row],[Data]])</f>
        <v/>
      </c>
      <c r="E559" t="inlineStr">
        <is>
          <t>Buitinė technika</t>
        </is>
      </c>
      <c r="F559" s="4" t="n">
        <v>1058.15</v>
      </c>
      <c r="G559" s="5" t="n">
        <v>7</v>
      </c>
    </row>
    <row r="560">
      <c r="A560" s="2" t="n">
        <v>45578</v>
      </c>
      <c r="B560" s="3">
        <f>MONTH(tbl_Pardavimai[[#This Row],[Data]])</f>
        <v/>
      </c>
      <c r="C560" t="inlineStr">
        <is>
          <t>Vilnius</t>
        </is>
      </c>
      <c r="D560" s="3">
        <f>YEAR(tbl_Pardavimai[[#This Row],[Data]])</f>
        <v/>
      </c>
      <c r="E560" t="inlineStr">
        <is>
          <t>Aksesuarai</t>
        </is>
      </c>
      <c r="F560" s="4" t="n">
        <v>371.01</v>
      </c>
      <c r="G560" s="5" t="n">
        <v>9</v>
      </c>
    </row>
    <row r="561">
      <c r="A561" s="2" t="n">
        <v>45579</v>
      </c>
      <c r="B561" s="3">
        <f>MONTH(tbl_Pardavimai[[#This Row],[Data]])</f>
        <v/>
      </c>
      <c r="C561" t="inlineStr">
        <is>
          <t>Klaipėda</t>
        </is>
      </c>
      <c r="D561" s="3">
        <f>YEAR(tbl_Pardavimai[[#This Row],[Data]])</f>
        <v/>
      </c>
      <c r="E561" t="inlineStr">
        <is>
          <t>Šviestuvai</t>
        </is>
      </c>
      <c r="F561" s="4" t="n">
        <v>812.13</v>
      </c>
      <c r="G561" s="5" t="n">
        <v>9</v>
      </c>
    </row>
    <row r="562">
      <c r="A562" s="2" t="n">
        <v>45579</v>
      </c>
      <c r="B562" s="3">
        <f>MONTH(tbl_Pardavimai[[#This Row],[Data]])</f>
        <v/>
      </c>
      <c r="C562" t="inlineStr">
        <is>
          <t>Klaipėda</t>
        </is>
      </c>
      <c r="D562" s="3">
        <f>YEAR(tbl_Pardavimai[[#This Row],[Data]])</f>
        <v/>
      </c>
      <c r="E562" t="inlineStr">
        <is>
          <t>Buitinė technika</t>
        </is>
      </c>
      <c r="F562" s="4" t="n">
        <v>1422.61</v>
      </c>
      <c r="G562" s="5" t="n">
        <v>9</v>
      </c>
    </row>
    <row r="563">
      <c r="A563" s="2" t="n">
        <v>45580</v>
      </c>
      <c r="B563" s="3">
        <f>MONTH(tbl_Pardavimai[[#This Row],[Data]])</f>
        <v/>
      </c>
      <c r="C563" t="inlineStr">
        <is>
          <t>Vilnius</t>
        </is>
      </c>
      <c r="D563" s="3">
        <f>YEAR(tbl_Pardavimai[[#This Row],[Data]])</f>
        <v/>
      </c>
      <c r="E563" t="inlineStr">
        <is>
          <t>Buitinė technika</t>
        </is>
      </c>
      <c r="F563" s="4" t="n">
        <v>1505.57</v>
      </c>
      <c r="G563" s="5" t="n">
        <v>9</v>
      </c>
    </row>
    <row r="564">
      <c r="A564" s="2" t="n">
        <v>45580</v>
      </c>
      <c r="B564" s="3">
        <f>MONTH(tbl_Pardavimai[[#This Row],[Data]])</f>
        <v/>
      </c>
      <c r="C564" t="inlineStr">
        <is>
          <t>Klaipėda</t>
        </is>
      </c>
      <c r="D564" s="3">
        <f>YEAR(tbl_Pardavimai[[#This Row],[Data]])</f>
        <v/>
      </c>
      <c r="E564" t="inlineStr">
        <is>
          <t>Aksesuarai</t>
        </is>
      </c>
      <c r="F564" s="4" t="n">
        <v>261.08</v>
      </c>
      <c r="G564" s="5" t="n">
        <v>7</v>
      </c>
    </row>
    <row r="565">
      <c r="A565" s="2" t="n">
        <v>45581</v>
      </c>
      <c r="B565" s="3">
        <f>MONTH(tbl_Pardavimai[[#This Row],[Data]])</f>
        <v/>
      </c>
      <c r="C565" t="inlineStr">
        <is>
          <t>Kaunas</t>
        </is>
      </c>
      <c r="D565" s="3">
        <f>YEAR(tbl_Pardavimai[[#This Row],[Data]])</f>
        <v/>
      </c>
      <c r="E565" t="inlineStr">
        <is>
          <t>Buitinė technika</t>
        </is>
      </c>
      <c r="F565" s="4" t="n">
        <v>1278.09</v>
      </c>
      <c r="G565" s="5" t="n">
        <v>8</v>
      </c>
    </row>
    <row r="566">
      <c r="A566" s="2" t="n">
        <v>45581</v>
      </c>
      <c r="B566" s="3">
        <f>MONTH(tbl_Pardavimai[[#This Row],[Data]])</f>
        <v/>
      </c>
      <c r="C566" t="inlineStr">
        <is>
          <t>Klaipėda</t>
        </is>
      </c>
      <c r="D566" s="3">
        <f>YEAR(tbl_Pardavimai[[#This Row],[Data]])</f>
        <v/>
      </c>
      <c r="E566" t="inlineStr">
        <is>
          <t>Šviestuvai</t>
        </is>
      </c>
      <c r="F566" s="4" t="n">
        <v>893.6</v>
      </c>
      <c r="G566" s="5" t="n">
        <v>10</v>
      </c>
    </row>
    <row r="567">
      <c r="A567" s="2" t="n">
        <v>45582</v>
      </c>
      <c r="B567" s="3">
        <f>MONTH(tbl_Pardavimai[[#This Row],[Data]])</f>
        <v/>
      </c>
      <c r="C567" t="inlineStr">
        <is>
          <t>Kaunas</t>
        </is>
      </c>
      <c r="D567" s="3">
        <f>YEAR(tbl_Pardavimai[[#This Row],[Data]])</f>
        <v/>
      </c>
      <c r="E567" t="inlineStr">
        <is>
          <t>Elektronika</t>
        </is>
      </c>
      <c r="F567" s="4" t="n">
        <v>872.61</v>
      </c>
      <c r="G567" s="5" t="n">
        <v>4</v>
      </c>
    </row>
    <row r="568">
      <c r="A568" s="2" t="n">
        <v>45582</v>
      </c>
      <c r="B568" s="3">
        <f>MONTH(tbl_Pardavimai[[#This Row],[Data]])</f>
        <v/>
      </c>
      <c r="C568" t="inlineStr">
        <is>
          <t>Vilnius</t>
        </is>
      </c>
      <c r="D568" s="3">
        <f>YEAR(tbl_Pardavimai[[#This Row],[Data]])</f>
        <v/>
      </c>
      <c r="E568" t="inlineStr">
        <is>
          <t>Buitinė technika</t>
        </is>
      </c>
      <c r="F568" s="4" t="n">
        <v>978.84</v>
      </c>
      <c r="G568" s="5" t="n">
        <v>6</v>
      </c>
    </row>
    <row r="569">
      <c r="A569" s="2" t="n">
        <v>45582</v>
      </c>
      <c r="B569" s="3">
        <f>MONTH(tbl_Pardavimai[[#This Row],[Data]])</f>
        <v/>
      </c>
      <c r="C569" t="inlineStr">
        <is>
          <t>Klaipėda</t>
        </is>
      </c>
      <c r="D569" s="3">
        <f>YEAR(tbl_Pardavimai[[#This Row],[Data]])</f>
        <v/>
      </c>
      <c r="E569" t="inlineStr">
        <is>
          <t>Aksesuarai</t>
        </is>
      </c>
      <c r="F569" s="4" t="n">
        <v>419.22</v>
      </c>
      <c r="G569" s="5" t="n">
        <v>10</v>
      </c>
    </row>
    <row r="570">
      <c r="A570" s="2" t="n">
        <v>45583</v>
      </c>
      <c r="B570" s="3">
        <f>MONTH(tbl_Pardavimai[[#This Row],[Data]])</f>
        <v/>
      </c>
      <c r="C570" t="inlineStr">
        <is>
          <t>Kaunas</t>
        </is>
      </c>
      <c r="D570" s="3">
        <f>YEAR(tbl_Pardavimai[[#This Row],[Data]])</f>
        <v/>
      </c>
      <c r="E570" t="inlineStr">
        <is>
          <t>Buitinė technika</t>
        </is>
      </c>
      <c r="F570" s="4" t="n">
        <v>297.31</v>
      </c>
      <c r="G570" s="5" t="n">
        <v>2</v>
      </c>
    </row>
    <row r="571">
      <c r="A571" s="2" t="n">
        <v>45583</v>
      </c>
      <c r="B571" s="3">
        <f>MONTH(tbl_Pardavimai[[#This Row],[Data]])</f>
        <v/>
      </c>
      <c r="C571" t="inlineStr">
        <is>
          <t>Kaunas</t>
        </is>
      </c>
      <c r="D571" s="3">
        <f>YEAR(tbl_Pardavimai[[#This Row],[Data]])</f>
        <v/>
      </c>
      <c r="E571" t="inlineStr">
        <is>
          <t>Šviestuvai</t>
        </is>
      </c>
      <c r="F571" s="4" t="n">
        <v>258.52</v>
      </c>
      <c r="G571" s="5" t="n">
        <v>3</v>
      </c>
    </row>
    <row r="572">
      <c r="A572" s="2" t="n">
        <v>45584</v>
      </c>
      <c r="B572" s="3">
        <f>MONTH(tbl_Pardavimai[[#This Row],[Data]])</f>
        <v/>
      </c>
      <c r="C572" t="inlineStr">
        <is>
          <t>Kaunas</t>
        </is>
      </c>
      <c r="D572" s="3">
        <f>YEAR(tbl_Pardavimai[[#This Row],[Data]])</f>
        <v/>
      </c>
      <c r="E572" t="inlineStr">
        <is>
          <t>Šviestuvai</t>
        </is>
      </c>
      <c r="F572" s="4" t="n">
        <v>863.99</v>
      </c>
      <c r="G572" s="5" t="n">
        <v>10</v>
      </c>
    </row>
    <row r="573">
      <c r="A573" s="2" t="n">
        <v>45584</v>
      </c>
      <c r="B573" s="3">
        <f>MONTH(tbl_Pardavimai[[#This Row],[Data]])</f>
        <v/>
      </c>
      <c r="C573" t="inlineStr">
        <is>
          <t>Vilnius</t>
        </is>
      </c>
      <c r="D573" s="3">
        <f>YEAR(tbl_Pardavimai[[#This Row],[Data]])</f>
        <v/>
      </c>
      <c r="E573" t="inlineStr">
        <is>
          <t>Buitinė technika</t>
        </is>
      </c>
      <c r="F573" s="4" t="n">
        <v>284.81</v>
      </c>
      <c r="G573" s="5" t="n">
        <v>2</v>
      </c>
    </row>
    <row r="574">
      <c r="A574" s="2" t="n">
        <v>45585</v>
      </c>
      <c r="B574" s="3">
        <f>MONTH(tbl_Pardavimai[[#This Row],[Data]])</f>
        <v/>
      </c>
      <c r="C574" t="inlineStr">
        <is>
          <t>Kaunas</t>
        </is>
      </c>
      <c r="D574" s="3">
        <f>YEAR(tbl_Pardavimai[[#This Row],[Data]])</f>
        <v/>
      </c>
      <c r="E574" t="inlineStr">
        <is>
          <t>Buitinė technika</t>
        </is>
      </c>
      <c r="F574" s="4" t="n">
        <v>1627.73</v>
      </c>
      <c r="G574" s="5" t="n">
        <v>10</v>
      </c>
    </row>
    <row r="575">
      <c r="A575" s="2" t="n">
        <v>45585</v>
      </c>
      <c r="B575" s="3">
        <f>MONTH(tbl_Pardavimai[[#This Row],[Data]])</f>
        <v/>
      </c>
      <c r="C575" t="inlineStr">
        <is>
          <t>Vilnius</t>
        </is>
      </c>
      <c r="D575" s="3">
        <f>YEAR(tbl_Pardavimai[[#This Row],[Data]])</f>
        <v/>
      </c>
      <c r="E575" t="inlineStr">
        <is>
          <t>Aksesuarai</t>
        </is>
      </c>
      <c r="F575" s="4" t="n">
        <v>140.17</v>
      </c>
      <c r="G575" s="5" t="n">
        <v>3</v>
      </c>
    </row>
    <row r="576">
      <c r="A576" s="2" t="n">
        <v>45586</v>
      </c>
      <c r="B576" s="3">
        <f>MONTH(tbl_Pardavimai[[#This Row],[Data]])</f>
        <v/>
      </c>
      <c r="C576" t="inlineStr">
        <is>
          <t>Vilnius</t>
        </is>
      </c>
      <c r="D576" s="3">
        <f>YEAR(tbl_Pardavimai[[#This Row],[Data]])</f>
        <v/>
      </c>
      <c r="E576" t="inlineStr">
        <is>
          <t>Aksesuarai</t>
        </is>
      </c>
      <c r="F576" s="4" t="n">
        <v>74.59</v>
      </c>
      <c r="G576" s="5" t="n">
        <v>2</v>
      </c>
    </row>
    <row r="577">
      <c r="A577" s="2" t="n">
        <v>45586</v>
      </c>
      <c r="B577" s="3">
        <f>MONTH(tbl_Pardavimai[[#This Row],[Data]])</f>
        <v/>
      </c>
      <c r="C577" t="inlineStr">
        <is>
          <t>Kaunas</t>
        </is>
      </c>
      <c r="D577" s="3">
        <f>YEAR(tbl_Pardavimai[[#This Row],[Data]])</f>
        <v/>
      </c>
      <c r="E577" t="inlineStr">
        <is>
          <t>Elektronika</t>
        </is>
      </c>
      <c r="F577" s="4" t="n">
        <v>2035.2</v>
      </c>
      <c r="G577" s="5" t="n">
        <v>10</v>
      </c>
    </row>
    <row r="578">
      <c r="A578" s="2" t="n">
        <v>45587</v>
      </c>
      <c r="B578" s="3">
        <f>MONTH(tbl_Pardavimai[[#This Row],[Data]])</f>
        <v/>
      </c>
      <c r="C578" t="inlineStr">
        <is>
          <t>Kaunas</t>
        </is>
      </c>
      <c r="D578" s="3">
        <f>YEAR(tbl_Pardavimai[[#This Row],[Data]])</f>
        <v/>
      </c>
      <c r="E578" t="inlineStr">
        <is>
          <t>Elektronika</t>
        </is>
      </c>
      <c r="F578" s="4" t="n">
        <v>686.78</v>
      </c>
      <c r="G578" s="5" t="n">
        <v>3</v>
      </c>
    </row>
    <row r="579">
      <c r="A579" s="2" t="n">
        <v>45587</v>
      </c>
      <c r="B579" s="3">
        <f>MONTH(tbl_Pardavimai[[#This Row],[Data]])</f>
        <v/>
      </c>
      <c r="C579" t="inlineStr">
        <is>
          <t>Vilnius</t>
        </is>
      </c>
      <c r="D579" s="3">
        <f>YEAR(tbl_Pardavimai[[#This Row],[Data]])</f>
        <v/>
      </c>
      <c r="E579" t="inlineStr">
        <is>
          <t>Elektronika</t>
        </is>
      </c>
      <c r="F579" s="4" t="n">
        <v>423.03</v>
      </c>
      <c r="G579" s="5" t="n">
        <v>2</v>
      </c>
    </row>
    <row r="580">
      <c r="A580" s="2" t="n">
        <v>45588</v>
      </c>
      <c r="B580" s="3">
        <f>MONTH(tbl_Pardavimai[[#This Row],[Data]])</f>
        <v/>
      </c>
      <c r="C580" t="inlineStr">
        <is>
          <t>Vilnius</t>
        </is>
      </c>
      <c r="D580" s="3">
        <f>YEAR(tbl_Pardavimai[[#This Row],[Data]])</f>
        <v/>
      </c>
      <c r="E580" t="inlineStr">
        <is>
          <t>Elektronika</t>
        </is>
      </c>
      <c r="F580" s="4" t="n">
        <v>1498.51</v>
      </c>
      <c r="G580" s="5" t="n">
        <v>7</v>
      </c>
    </row>
    <row r="581">
      <c r="A581" s="2" t="n">
        <v>45588</v>
      </c>
      <c r="B581" s="3">
        <f>MONTH(tbl_Pardavimai[[#This Row],[Data]])</f>
        <v/>
      </c>
      <c r="C581" t="inlineStr">
        <is>
          <t>Klaipėda</t>
        </is>
      </c>
      <c r="D581" s="3">
        <f>YEAR(tbl_Pardavimai[[#This Row],[Data]])</f>
        <v/>
      </c>
      <c r="E581" t="inlineStr">
        <is>
          <t>Elektronika</t>
        </is>
      </c>
      <c r="F581" s="4" t="n">
        <v>1609.7</v>
      </c>
      <c r="G581" s="5" t="n">
        <v>8</v>
      </c>
    </row>
    <row r="582">
      <c r="A582" s="2" t="n">
        <v>45588</v>
      </c>
      <c r="B582" s="3">
        <f>MONTH(tbl_Pardavimai[[#This Row],[Data]])</f>
        <v/>
      </c>
      <c r="C582" t="inlineStr">
        <is>
          <t>Klaipėda</t>
        </is>
      </c>
      <c r="D582" s="3">
        <f>YEAR(tbl_Pardavimai[[#This Row],[Data]])</f>
        <v/>
      </c>
      <c r="E582" t="inlineStr">
        <is>
          <t>Aksesuarai</t>
        </is>
      </c>
      <c r="F582" s="4" t="n">
        <v>186.98</v>
      </c>
      <c r="G582" s="5" t="n">
        <v>5</v>
      </c>
    </row>
    <row r="583">
      <c r="A583" s="2" t="n">
        <v>45589</v>
      </c>
      <c r="B583" s="3">
        <f>MONTH(tbl_Pardavimai[[#This Row],[Data]])</f>
        <v/>
      </c>
      <c r="C583" t="inlineStr">
        <is>
          <t>Klaipėda</t>
        </is>
      </c>
      <c r="D583" s="3">
        <f>YEAR(tbl_Pardavimai[[#This Row],[Data]])</f>
        <v/>
      </c>
      <c r="E583" t="inlineStr">
        <is>
          <t>Šviestuvai</t>
        </is>
      </c>
      <c r="F583" s="4" t="n">
        <v>349.24</v>
      </c>
      <c r="G583" s="5" t="n">
        <v>4</v>
      </c>
    </row>
    <row r="584">
      <c r="A584" s="2" t="n">
        <v>45589</v>
      </c>
      <c r="B584" s="3">
        <f>MONTH(tbl_Pardavimai[[#This Row],[Data]])</f>
        <v/>
      </c>
      <c r="C584" t="inlineStr">
        <is>
          <t>Vilnius</t>
        </is>
      </c>
      <c r="D584" s="3">
        <f>YEAR(tbl_Pardavimai[[#This Row],[Data]])</f>
        <v/>
      </c>
      <c r="E584" t="inlineStr">
        <is>
          <t>Šviestuvai</t>
        </is>
      </c>
      <c r="F584" s="4" t="n">
        <v>824.22</v>
      </c>
      <c r="G584" s="5" t="n">
        <v>10</v>
      </c>
    </row>
    <row r="585">
      <c r="A585" s="2" t="n">
        <v>45589</v>
      </c>
      <c r="B585" s="3">
        <f>MONTH(tbl_Pardavimai[[#This Row],[Data]])</f>
        <v/>
      </c>
      <c r="C585" t="inlineStr">
        <is>
          <t>Vilnius</t>
        </is>
      </c>
      <c r="D585" s="3">
        <f>YEAR(tbl_Pardavimai[[#This Row],[Data]])</f>
        <v/>
      </c>
      <c r="E585" t="inlineStr">
        <is>
          <t>Buitinė technika</t>
        </is>
      </c>
      <c r="F585" s="4" t="n">
        <v>1463.04</v>
      </c>
      <c r="G585" s="5" t="n">
        <v>9</v>
      </c>
    </row>
    <row r="586">
      <c r="A586" s="2" t="n">
        <v>45590</v>
      </c>
      <c r="B586" s="3">
        <f>MONTH(tbl_Pardavimai[[#This Row],[Data]])</f>
        <v/>
      </c>
      <c r="C586" t="inlineStr">
        <is>
          <t>Vilnius</t>
        </is>
      </c>
      <c r="D586" s="3">
        <f>YEAR(tbl_Pardavimai[[#This Row],[Data]])</f>
        <v/>
      </c>
      <c r="E586" t="inlineStr">
        <is>
          <t>Elektronika</t>
        </is>
      </c>
      <c r="F586" s="4" t="n">
        <v>994.0700000000001</v>
      </c>
      <c r="G586" s="5" t="n">
        <v>5</v>
      </c>
    </row>
    <row r="587">
      <c r="A587" s="2" t="n">
        <v>45590</v>
      </c>
      <c r="B587" s="3">
        <f>MONTH(tbl_Pardavimai[[#This Row],[Data]])</f>
        <v/>
      </c>
      <c r="C587" t="inlineStr">
        <is>
          <t>Vilnius</t>
        </is>
      </c>
      <c r="D587" s="3">
        <f>YEAR(tbl_Pardavimai[[#This Row],[Data]])</f>
        <v/>
      </c>
      <c r="E587" t="inlineStr">
        <is>
          <t>Šviestuvai</t>
        </is>
      </c>
      <c r="F587" s="4" t="n">
        <v>503.76</v>
      </c>
      <c r="G587" s="5" t="n">
        <v>6</v>
      </c>
    </row>
    <row r="588">
      <c r="A588" s="2" t="n">
        <v>45591</v>
      </c>
      <c r="B588" s="3">
        <f>MONTH(tbl_Pardavimai[[#This Row],[Data]])</f>
        <v/>
      </c>
      <c r="C588" t="inlineStr">
        <is>
          <t>Vilnius</t>
        </is>
      </c>
      <c r="D588" s="3">
        <f>YEAR(tbl_Pardavimai[[#This Row],[Data]])</f>
        <v/>
      </c>
      <c r="E588" t="inlineStr">
        <is>
          <t>Aksesuarai</t>
        </is>
      </c>
      <c r="F588" s="4" t="n">
        <v>412.34</v>
      </c>
      <c r="G588" s="5" t="n">
        <v>9</v>
      </c>
    </row>
    <row r="589">
      <c r="A589" s="2" t="n">
        <v>45591</v>
      </c>
      <c r="B589" s="3">
        <f>MONTH(tbl_Pardavimai[[#This Row],[Data]])</f>
        <v/>
      </c>
      <c r="C589" t="inlineStr">
        <is>
          <t>Vilnius</t>
        </is>
      </c>
      <c r="D589" s="3">
        <f>YEAR(tbl_Pardavimai[[#This Row],[Data]])</f>
        <v/>
      </c>
      <c r="E589" t="inlineStr">
        <is>
          <t>Aksesuarai</t>
        </is>
      </c>
      <c r="F589" s="4" t="n">
        <v>390.76</v>
      </c>
      <c r="G589" s="5" t="n">
        <v>9</v>
      </c>
    </row>
    <row r="590">
      <c r="A590" s="2" t="n">
        <v>45592</v>
      </c>
      <c r="B590" s="3">
        <f>MONTH(tbl_Pardavimai[[#This Row],[Data]])</f>
        <v/>
      </c>
      <c r="C590" t="inlineStr">
        <is>
          <t>Vilnius</t>
        </is>
      </c>
      <c r="D590" s="3">
        <f>YEAR(tbl_Pardavimai[[#This Row],[Data]])</f>
        <v/>
      </c>
      <c r="E590" t="inlineStr">
        <is>
          <t>Elektronika</t>
        </is>
      </c>
      <c r="F590" s="4" t="n">
        <v>1526.28</v>
      </c>
      <c r="G590" s="5" t="n">
        <v>8</v>
      </c>
    </row>
    <row r="591">
      <c r="A591" s="2" t="n">
        <v>45592</v>
      </c>
      <c r="B591" s="3">
        <f>MONTH(tbl_Pardavimai[[#This Row],[Data]])</f>
        <v/>
      </c>
      <c r="C591" t="inlineStr">
        <is>
          <t>Kaunas</t>
        </is>
      </c>
      <c r="D591" s="3">
        <f>YEAR(tbl_Pardavimai[[#This Row],[Data]])</f>
        <v/>
      </c>
      <c r="E591" t="inlineStr">
        <is>
          <t>Šviestuvai</t>
        </is>
      </c>
      <c r="F591" s="4" t="n">
        <v>329.44</v>
      </c>
      <c r="G591" s="5" t="n">
        <v>4</v>
      </c>
    </row>
    <row r="592">
      <c r="A592" s="2" t="n">
        <v>45593</v>
      </c>
      <c r="B592" s="3">
        <f>MONTH(tbl_Pardavimai[[#This Row],[Data]])</f>
        <v/>
      </c>
      <c r="C592" t="inlineStr">
        <is>
          <t>Vilnius</t>
        </is>
      </c>
      <c r="D592" s="3">
        <f>YEAR(tbl_Pardavimai[[#This Row],[Data]])</f>
        <v/>
      </c>
      <c r="E592" t="inlineStr">
        <is>
          <t>Aksesuarai</t>
        </is>
      </c>
      <c r="F592" s="4" t="n">
        <v>402.95</v>
      </c>
      <c r="G592" s="5" t="n">
        <v>10</v>
      </c>
    </row>
    <row r="593">
      <c r="A593" s="2" t="n">
        <v>45593</v>
      </c>
      <c r="B593" s="3">
        <f>MONTH(tbl_Pardavimai[[#This Row],[Data]])</f>
        <v/>
      </c>
      <c r="C593" t="inlineStr">
        <is>
          <t>Kaunas</t>
        </is>
      </c>
      <c r="D593" s="3">
        <f>YEAR(tbl_Pardavimai[[#This Row],[Data]])</f>
        <v/>
      </c>
      <c r="E593" t="inlineStr">
        <is>
          <t>Šviestuvai</t>
        </is>
      </c>
      <c r="F593" s="4" t="n">
        <v>749.9299999999999</v>
      </c>
      <c r="G593" s="5" t="n">
        <v>8</v>
      </c>
    </row>
    <row r="594">
      <c r="A594" s="2" t="n">
        <v>45593</v>
      </c>
      <c r="B594" s="3">
        <f>MONTH(tbl_Pardavimai[[#This Row],[Data]])</f>
        <v/>
      </c>
      <c r="C594" t="inlineStr">
        <is>
          <t>Vilnius</t>
        </is>
      </c>
      <c r="D594" s="3">
        <f>YEAR(tbl_Pardavimai[[#This Row],[Data]])</f>
        <v/>
      </c>
      <c r="E594" t="inlineStr">
        <is>
          <t>Aksesuarai</t>
        </is>
      </c>
      <c r="F594" s="4" t="n">
        <v>277.18</v>
      </c>
      <c r="G594" s="5" t="n">
        <v>6</v>
      </c>
    </row>
    <row r="595">
      <c r="A595" s="2" t="n">
        <v>45594</v>
      </c>
      <c r="B595" s="3">
        <f>MONTH(tbl_Pardavimai[[#This Row],[Data]])</f>
        <v/>
      </c>
      <c r="C595" t="inlineStr">
        <is>
          <t>Klaipėda</t>
        </is>
      </c>
      <c r="D595" s="3">
        <f>YEAR(tbl_Pardavimai[[#This Row],[Data]])</f>
        <v/>
      </c>
      <c r="E595" t="inlineStr">
        <is>
          <t>Šviestuvai</t>
        </is>
      </c>
      <c r="F595" s="4" t="n">
        <v>631.47</v>
      </c>
      <c r="G595" s="5" t="n">
        <v>7</v>
      </c>
    </row>
    <row r="596">
      <c r="A596" s="2" t="n">
        <v>45594</v>
      </c>
      <c r="B596" s="3">
        <f>MONTH(tbl_Pardavimai[[#This Row],[Data]])</f>
        <v/>
      </c>
      <c r="C596" t="inlineStr">
        <is>
          <t>Vilnius</t>
        </is>
      </c>
      <c r="D596" s="3">
        <f>YEAR(tbl_Pardavimai[[#This Row],[Data]])</f>
        <v/>
      </c>
      <c r="E596" t="inlineStr">
        <is>
          <t>Elektronika</t>
        </is>
      </c>
      <c r="F596" s="4" t="n">
        <v>750.92</v>
      </c>
      <c r="G596" s="5" t="n">
        <v>4</v>
      </c>
    </row>
    <row r="597">
      <c r="A597" s="2" t="n">
        <v>45595</v>
      </c>
      <c r="B597" s="3">
        <f>MONTH(tbl_Pardavimai[[#This Row],[Data]])</f>
        <v/>
      </c>
      <c r="C597" t="inlineStr">
        <is>
          <t>Kaunas</t>
        </is>
      </c>
      <c r="D597" s="3">
        <f>YEAR(tbl_Pardavimai[[#This Row],[Data]])</f>
        <v/>
      </c>
      <c r="E597" t="inlineStr">
        <is>
          <t>Šviestuvai</t>
        </is>
      </c>
      <c r="F597" s="4" t="n">
        <v>751.65</v>
      </c>
      <c r="G597" s="5" t="n">
        <v>9</v>
      </c>
    </row>
    <row r="598">
      <c r="A598" s="2" t="n">
        <v>45595</v>
      </c>
      <c r="B598" s="3">
        <f>MONTH(tbl_Pardavimai[[#This Row],[Data]])</f>
        <v/>
      </c>
      <c r="C598" t="inlineStr">
        <is>
          <t>Vilnius</t>
        </is>
      </c>
      <c r="D598" s="3">
        <f>YEAR(tbl_Pardavimai[[#This Row],[Data]])</f>
        <v/>
      </c>
      <c r="E598" t="inlineStr">
        <is>
          <t>Šviestuvai</t>
        </is>
      </c>
      <c r="F598" s="4" t="n">
        <v>167.57</v>
      </c>
      <c r="G598" s="5" t="n">
        <v>2</v>
      </c>
    </row>
    <row r="599">
      <c r="A599" s="2" t="n">
        <v>45596</v>
      </c>
      <c r="B599" s="3">
        <f>MONTH(tbl_Pardavimai[[#This Row],[Data]])</f>
        <v/>
      </c>
      <c r="C599" t="inlineStr">
        <is>
          <t>Klaipėda</t>
        </is>
      </c>
      <c r="D599" s="3">
        <f>YEAR(tbl_Pardavimai[[#This Row],[Data]])</f>
        <v/>
      </c>
      <c r="E599" t="inlineStr">
        <is>
          <t>Aksesuarai</t>
        </is>
      </c>
      <c r="F599" s="4" t="n">
        <v>423</v>
      </c>
      <c r="G599" s="5" t="n">
        <v>10</v>
      </c>
    </row>
    <row r="600">
      <c r="A600" s="2" t="n">
        <v>45596</v>
      </c>
      <c r="B600" s="3">
        <f>MONTH(tbl_Pardavimai[[#This Row],[Data]])</f>
        <v/>
      </c>
      <c r="C600" t="inlineStr">
        <is>
          <t>Vilnius</t>
        </is>
      </c>
      <c r="D600" s="3">
        <f>YEAR(tbl_Pardavimai[[#This Row],[Data]])</f>
        <v/>
      </c>
      <c r="E600" t="inlineStr">
        <is>
          <t>Elektronika</t>
        </is>
      </c>
      <c r="F600" s="4" t="n">
        <v>421.85</v>
      </c>
      <c r="G600" s="5" t="n">
        <v>2</v>
      </c>
    </row>
    <row r="601">
      <c r="A601" s="2" t="n">
        <v>45597</v>
      </c>
      <c r="B601" s="3">
        <f>MONTH(tbl_Pardavimai[[#This Row],[Data]])</f>
        <v/>
      </c>
      <c r="C601" t="inlineStr">
        <is>
          <t>Vilnius</t>
        </is>
      </c>
      <c r="D601" s="3">
        <f>YEAR(tbl_Pardavimai[[#This Row],[Data]])</f>
        <v/>
      </c>
      <c r="E601" t="inlineStr">
        <is>
          <t>Šviestuvai</t>
        </is>
      </c>
      <c r="F601" s="4" t="n">
        <v>553.6</v>
      </c>
      <c r="G601" s="5" t="n">
        <v>7</v>
      </c>
    </row>
    <row r="602">
      <c r="A602" s="2" t="n">
        <v>45597</v>
      </c>
      <c r="B602" s="3">
        <f>MONTH(tbl_Pardavimai[[#This Row],[Data]])</f>
        <v/>
      </c>
      <c r="C602" t="inlineStr">
        <is>
          <t>Klaipėda</t>
        </is>
      </c>
      <c r="D602" s="3">
        <f>YEAR(tbl_Pardavimai[[#This Row],[Data]])</f>
        <v/>
      </c>
      <c r="E602" t="inlineStr">
        <is>
          <t>Buitinė technika</t>
        </is>
      </c>
      <c r="F602" s="4" t="n">
        <v>1515.66</v>
      </c>
      <c r="G602" s="5" t="n">
        <v>9</v>
      </c>
    </row>
    <row r="603">
      <c r="A603" s="2" t="n">
        <v>45598</v>
      </c>
      <c r="B603" s="3">
        <f>MONTH(tbl_Pardavimai[[#This Row],[Data]])</f>
        <v/>
      </c>
      <c r="C603" t="inlineStr">
        <is>
          <t>Kaunas</t>
        </is>
      </c>
      <c r="D603" s="3">
        <f>YEAR(tbl_Pardavimai[[#This Row],[Data]])</f>
        <v/>
      </c>
      <c r="E603" t="inlineStr">
        <is>
          <t>Šviestuvai</t>
        </is>
      </c>
      <c r="F603" s="4" t="n">
        <v>173.64</v>
      </c>
      <c r="G603" s="5" t="n">
        <v>2</v>
      </c>
    </row>
    <row r="604">
      <c r="A604" s="2" t="n">
        <v>45598</v>
      </c>
      <c r="B604" s="3">
        <f>MONTH(tbl_Pardavimai[[#This Row],[Data]])</f>
        <v/>
      </c>
      <c r="C604" t="inlineStr">
        <is>
          <t>Klaipėda</t>
        </is>
      </c>
      <c r="D604" s="3">
        <f>YEAR(tbl_Pardavimai[[#This Row],[Data]])</f>
        <v/>
      </c>
      <c r="E604" t="inlineStr">
        <is>
          <t>Buitinė technika</t>
        </is>
      </c>
      <c r="F604" s="4" t="n">
        <v>466.06</v>
      </c>
      <c r="G604" s="5" t="n">
        <v>3</v>
      </c>
    </row>
    <row r="605">
      <c r="A605" s="2" t="n">
        <v>45598</v>
      </c>
      <c r="B605" s="3">
        <f>MONTH(tbl_Pardavimai[[#This Row],[Data]])</f>
        <v/>
      </c>
      <c r="C605" t="inlineStr">
        <is>
          <t>Kaunas</t>
        </is>
      </c>
      <c r="D605" s="3">
        <f>YEAR(tbl_Pardavimai[[#This Row],[Data]])</f>
        <v/>
      </c>
      <c r="E605" t="inlineStr">
        <is>
          <t>Elektronika</t>
        </is>
      </c>
      <c r="F605" s="4" t="n">
        <v>1246.25</v>
      </c>
      <c r="G605" s="5" t="n">
        <v>6</v>
      </c>
    </row>
    <row r="606">
      <c r="A606" s="2" t="n">
        <v>45599</v>
      </c>
      <c r="B606" s="3">
        <f>MONTH(tbl_Pardavimai[[#This Row],[Data]])</f>
        <v/>
      </c>
      <c r="C606" t="inlineStr">
        <is>
          <t>Kaunas</t>
        </is>
      </c>
      <c r="D606" s="3">
        <f>YEAR(tbl_Pardavimai[[#This Row],[Data]])</f>
        <v/>
      </c>
      <c r="E606" t="inlineStr">
        <is>
          <t>Šviestuvai</t>
        </is>
      </c>
      <c r="F606" s="4" t="n">
        <v>855.0599999999999</v>
      </c>
      <c r="G606" s="5" t="n">
        <v>9</v>
      </c>
    </row>
    <row r="607">
      <c r="A607" s="2" t="n">
        <v>45599</v>
      </c>
      <c r="B607" s="3">
        <f>MONTH(tbl_Pardavimai[[#This Row],[Data]])</f>
        <v/>
      </c>
      <c r="C607" t="inlineStr">
        <is>
          <t>Vilnius</t>
        </is>
      </c>
      <c r="D607" s="3">
        <f>YEAR(tbl_Pardavimai[[#This Row],[Data]])</f>
        <v/>
      </c>
      <c r="E607" t="inlineStr">
        <is>
          <t>Aksesuarai</t>
        </is>
      </c>
      <c r="F607" s="4" t="n">
        <v>151.49</v>
      </c>
      <c r="G607" s="5" t="n">
        <v>4</v>
      </c>
    </row>
    <row r="608">
      <c r="A608" s="2" t="n">
        <v>45600</v>
      </c>
      <c r="B608" s="3">
        <f>MONTH(tbl_Pardavimai[[#This Row],[Data]])</f>
        <v/>
      </c>
      <c r="C608" t="inlineStr">
        <is>
          <t>Kaunas</t>
        </is>
      </c>
      <c r="D608" s="3">
        <f>YEAR(tbl_Pardavimai[[#This Row],[Data]])</f>
        <v/>
      </c>
      <c r="E608" t="inlineStr">
        <is>
          <t>Buitinė technika</t>
        </is>
      </c>
      <c r="F608" s="4" t="n">
        <v>324.41</v>
      </c>
      <c r="G608" s="5" t="n">
        <v>2</v>
      </c>
    </row>
    <row r="609">
      <c r="A609" s="2" t="n">
        <v>45600</v>
      </c>
      <c r="B609" s="3">
        <f>MONTH(tbl_Pardavimai[[#This Row],[Data]])</f>
        <v/>
      </c>
      <c r="C609" t="inlineStr">
        <is>
          <t>Vilnius</t>
        </is>
      </c>
      <c r="D609" s="3">
        <f>YEAR(tbl_Pardavimai[[#This Row],[Data]])</f>
        <v/>
      </c>
      <c r="E609" t="inlineStr">
        <is>
          <t>Aksesuarai</t>
        </is>
      </c>
      <c r="F609" s="4" t="n">
        <v>92.29000000000001</v>
      </c>
      <c r="G609" s="5" t="n">
        <v>2</v>
      </c>
    </row>
    <row r="610">
      <c r="A610" s="2" t="n">
        <v>45600</v>
      </c>
      <c r="B610" s="3">
        <f>MONTH(tbl_Pardavimai[[#This Row],[Data]])</f>
        <v/>
      </c>
      <c r="C610" t="inlineStr">
        <is>
          <t>Kaunas</t>
        </is>
      </c>
      <c r="D610" s="3">
        <f>YEAR(tbl_Pardavimai[[#This Row],[Data]])</f>
        <v/>
      </c>
      <c r="E610" t="inlineStr">
        <is>
          <t>Šviestuvai</t>
        </is>
      </c>
      <c r="F610" s="4" t="n">
        <v>617.42</v>
      </c>
      <c r="G610" s="5" t="n">
        <v>7</v>
      </c>
    </row>
    <row r="611">
      <c r="A611" s="2" t="n">
        <v>45601</v>
      </c>
      <c r="B611" s="3">
        <f>MONTH(tbl_Pardavimai[[#This Row],[Data]])</f>
        <v/>
      </c>
      <c r="C611" t="inlineStr">
        <is>
          <t>Vilnius</t>
        </is>
      </c>
      <c r="D611" s="3">
        <f>YEAR(tbl_Pardavimai[[#This Row],[Data]])</f>
        <v/>
      </c>
      <c r="E611" t="inlineStr">
        <is>
          <t>Šviestuvai</t>
        </is>
      </c>
      <c r="F611" s="4" t="n">
        <v>817.5</v>
      </c>
      <c r="G611" s="5" t="n">
        <v>9</v>
      </c>
    </row>
    <row r="612">
      <c r="A612" s="2" t="n">
        <v>45601</v>
      </c>
      <c r="B612" s="3">
        <f>MONTH(tbl_Pardavimai[[#This Row],[Data]])</f>
        <v/>
      </c>
      <c r="C612" t="inlineStr">
        <is>
          <t>Kaunas</t>
        </is>
      </c>
      <c r="D612" s="3">
        <f>YEAR(tbl_Pardavimai[[#This Row],[Data]])</f>
        <v/>
      </c>
      <c r="E612" t="inlineStr">
        <is>
          <t>Aksesuarai</t>
        </is>
      </c>
      <c r="F612" s="4" t="n">
        <v>124.27</v>
      </c>
      <c r="G612" s="5" t="n">
        <v>3</v>
      </c>
    </row>
    <row r="613">
      <c r="A613" s="2" t="n">
        <v>45601</v>
      </c>
      <c r="B613" s="3">
        <f>MONTH(tbl_Pardavimai[[#This Row],[Data]])</f>
        <v/>
      </c>
      <c r="C613" t="inlineStr">
        <is>
          <t>Klaipėda</t>
        </is>
      </c>
      <c r="D613" s="3">
        <f>YEAR(tbl_Pardavimai[[#This Row],[Data]])</f>
        <v/>
      </c>
      <c r="E613" t="inlineStr">
        <is>
          <t>Buitinė technika</t>
        </is>
      </c>
      <c r="F613" s="4" t="n">
        <v>540.51</v>
      </c>
      <c r="G613" s="5" t="n">
        <v>4</v>
      </c>
    </row>
    <row r="614">
      <c r="A614" s="2" t="n">
        <v>45602</v>
      </c>
      <c r="B614" s="3">
        <f>MONTH(tbl_Pardavimai[[#This Row],[Data]])</f>
        <v/>
      </c>
      <c r="C614" t="inlineStr">
        <is>
          <t>Vilnius</t>
        </is>
      </c>
      <c r="D614" s="3">
        <f>YEAR(tbl_Pardavimai[[#This Row],[Data]])</f>
        <v/>
      </c>
      <c r="E614" t="inlineStr">
        <is>
          <t>Buitinė technika</t>
        </is>
      </c>
      <c r="F614" s="4" t="n">
        <v>987.38</v>
      </c>
      <c r="G614" s="5" t="n">
        <v>6</v>
      </c>
    </row>
    <row r="615">
      <c r="A615" s="2" t="n">
        <v>45602</v>
      </c>
      <c r="B615" s="3">
        <f>MONTH(tbl_Pardavimai[[#This Row],[Data]])</f>
        <v/>
      </c>
      <c r="C615" t="inlineStr">
        <is>
          <t>Kaunas</t>
        </is>
      </c>
      <c r="D615" s="3">
        <f>YEAR(tbl_Pardavimai[[#This Row],[Data]])</f>
        <v/>
      </c>
      <c r="E615" t="inlineStr">
        <is>
          <t>Aksesuarai</t>
        </is>
      </c>
      <c r="F615" s="4" t="n">
        <v>228.99</v>
      </c>
      <c r="G615" s="5" t="n">
        <v>6</v>
      </c>
    </row>
    <row r="616">
      <c r="A616" s="2" t="n">
        <v>45603</v>
      </c>
      <c r="B616" s="3">
        <f>MONTH(tbl_Pardavimai[[#This Row],[Data]])</f>
        <v/>
      </c>
      <c r="C616" t="inlineStr">
        <is>
          <t>Klaipėda</t>
        </is>
      </c>
      <c r="D616" s="3">
        <f>YEAR(tbl_Pardavimai[[#This Row],[Data]])</f>
        <v/>
      </c>
      <c r="E616" t="inlineStr">
        <is>
          <t>Elektronika</t>
        </is>
      </c>
      <c r="F616" s="4" t="n">
        <v>348.8</v>
      </c>
      <c r="G616" s="5" t="n">
        <v>2</v>
      </c>
    </row>
    <row r="617">
      <c r="A617" s="2" t="n">
        <v>45603</v>
      </c>
      <c r="B617" s="3">
        <f>MONTH(tbl_Pardavimai[[#This Row],[Data]])</f>
        <v/>
      </c>
      <c r="C617" t="inlineStr">
        <is>
          <t>Vilnius</t>
        </is>
      </c>
      <c r="D617" s="3">
        <f>YEAR(tbl_Pardavimai[[#This Row],[Data]])</f>
        <v/>
      </c>
      <c r="E617" t="inlineStr">
        <is>
          <t>Aksesuarai</t>
        </is>
      </c>
      <c r="F617" s="4" t="n">
        <v>387.01</v>
      </c>
      <c r="G617" s="5" t="n">
        <v>9</v>
      </c>
    </row>
    <row r="618">
      <c r="A618" s="2" t="n">
        <v>45604</v>
      </c>
      <c r="B618" s="3">
        <f>MONTH(tbl_Pardavimai[[#This Row],[Data]])</f>
        <v/>
      </c>
      <c r="C618" t="inlineStr">
        <is>
          <t>Vilnius</t>
        </is>
      </c>
      <c r="D618" s="3">
        <f>YEAR(tbl_Pardavimai[[#This Row],[Data]])</f>
        <v/>
      </c>
      <c r="E618" t="inlineStr">
        <is>
          <t>Elektronika</t>
        </is>
      </c>
      <c r="F618" s="4" t="n">
        <v>1474.92</v>
      </c>
      <c r="G618" s="5" t="n">
        <v>7</v>
      </c>
    </row>
    <row r="619">
      <c r="A619" s="2" t="n">
        <v>45604</v>
      </c>
      <c r="B619" s="3">
        <f>MONTH(tbl_Pardavimai[[#This Row],[Data]])</f>
        <v/>
      </c>
      <c r="C619" t="inlineStr">
        <is>
          <t>Vilnius</t>
        </is>
      </c>
      <c r="D619" s="3">
        <f>YEAR(tbl_Pardavimai[[#This Row],[Data]])</f>
        <v/>
      </c>
      <c r="E619" t="inlineStr">
        <is>
          <t>Šviestuvai</t>
        </is>
      </c>
      <c r="F619" s="4" t="n">
        <v>820.61</v>
      </c>
      <c r="G619" s="5" t="n">
        <v>9</v>
      </c>
    </row>
    <row r="620">
      <c r="A620" s="2" t="n">
        <v>45604</v>
      </c>
      <c r="B620" s="3">
        <f>MONTH(tbl_Pardavimai[[#This Row],[Data]])</f>
        <v/>
      </c>
      <c r="C620" t="inlineStr">
        <is>
          <t>Kaunas</t>
        </is>
      </c>
      <c r="D620" s="3">
        <f>YEAR(tbl_Pardavimai[[#This Row],[Data]])</f>
        <v/>
      </c>
      <c r="E620" t="inlineStr">
        <is>
          <t>Elektronika</t>
        </is>
      </c>
      <c r="F620" s="4" t="n">
        <v>648.6900000000001</v>
      </c>
      <c r="G620" s="5" t="n">
        <v>3</v>
      </c>
    </row>
    <row r="621">
      <c r="A621" s="2" t="n">
        <v>45605</v>
      </c>
      <c r="B621" s="3">
        <f>MONTH(tbl_Pardavimai[[#This Row],[Data]])</f>
        <v/>
      </c>
      <c r="C621" t="inlineStr">
        <is>
          <t>Vilnius</t>
        </is>
      </c>
      <c r="D621" s="3">
        <f>YEAR(tbl_Pardavimai[[#This Row],[Data]])</f>
        <v/>
      </c>
      <c r="E621" t="inlineStr">
        <is>
          <t>Elektronika</t>
        </is>
      </c>
      <c r="F621" s="4" t="n">
        <v>1805.81</v>
      </c>
      <c r="G621" s="5" t="n">
        <v>9</v>
      </c>
    </row>
    <row r="622">
      <c r="A622" s="2" t="n">
        <v>45605</v>
      </c>
      <c r="B622" s="3">
        <f>MONTH(tbl_Pardavimai[[#This Row],[Data]])</f>
        <v/>
      </c>
      <c r="C622" t="inlineStr">
        <is>
          <t>Vilnius</t>
        </is>
      </c>
      <c r="D622" s="3">
        <f>YEAR(tbl_Pardavimai[[#This Row],[Data]])</f>
        <v/>
      </c>
      <c r="E622" t="inlineStr">
        <is>
          <t>Aksesuarai</t>
        </is>
      </c>
      <c r="F622" s="4" t="n">
        <v>194.04</v>
      </c>
      <c r="G622" s="5" t="n">
        <v>5</v>
      </c>
    </row>
    <row r="623">
      <c r="A623" s="2" t="n">
        <v>45606</v>
      </c>
      <c r="B623" s="3">
        <f>MONTH(tbl_Pardavimai[[#This Row],[Data]])</f>
        <v/>
      </c>
      <c r="C623" t="inlineStr">
        <is>
          <t>Kaunas</t>
        </is>
      </c>
      <c r="D623" s="3">
        <f>YEAR(tbl_Pardavimai[[#This Row],[Data]])</f>
        <v/>
      </c>
      <c r="E623" t="inlineStr">
        <is>
          <t>Šviestuvai</t>
        </is>
      </c>
      <c r="F623" s="4" t="n">
        <v>932.58</v>
      </c>
      <c r="G623" s="5" t="n">
        <v>10</v>
      </c>
    </row>
    <row r="624">
      <c r="A624" s="2" t="n">
        <v>45606</v>
      </c>
      <c r="B624" s="3">
        <f>MONTH(tbl_Pardavimai[[#This Row],[Data]])</f>
        <v/>
      </c>
      <c r="C624" t="inlineStr">
        <is>
          <t>Vilnius</t>
        </is>
      </c>
      <c r="D624" s="3">
        <f>YEAR(tbl_Pardavimai[[#This Row],[Data]])</f>
        <v/>
      </c>
      <c r="E624" t="inlineStr">
        <is>
          <t>Buitinė technika</t>
        </is>
      </c>
      <c r="F624" s="4" t="n">
        <v>836.01</v>
      </c>
      <c r="G624" s="5" t="n">
        <v>5</v>
      </c>
    </row>
    <row r="625">
      <c r="A625" s="2" t="n">
        <v>45607</v>
      </c>
      <c r="B625" s="3">
        <f>MONTH(tbl_Pardavimai[[#This Row],[Data]])</f>
        <v/>
      </c>
      <c r="C625" t="inlineStr">
        <is>
          <t>Kaunas</t>
        </is>
      </c>
      <c r="D625" s="3">
        <f>YEAR(tbl_Pardavimai[[#This Row],[Data]])</f>
        <v/>
      </c>
      <c r="E625" t="inlineStr">
        <is>
          <t>Elektronika</t>
        </is>
      </c>
      <c r="F625" s="4" t="n">
        <v>963.67</v>
      </c>
      <c r="G625" s="5" t="n">
        <v>5</v>
      </c>
    </row>
    <row r="626">
      <c r="A626" s="2" t="n">
        <v>45607</v>
      </c>
      <c r="B626" s="3">
        <f>MONTH(tbl_Pardavimai[[#This Row],[Data]])</f>
        <v/>
      </c>
      <c r="C626" t="inlineStr">
        <is>
          <t>Vilnius</t>
        </is>
      </c>
      <c r="D626" s="3">
        <f>YEAR(tbl_Pardavimai[[#This Row],[Data]])</f>
        <v/>
      </c>
      <c r="E626" t="inlineStr">
        <is>
          <t>Elektronika</t>
        </is>
      </c>
      <c r="F626" s="4" t="n">
        <v>617.78</v>
      </c>
      <c r="G626" s="5" t="n">
        <v>3</v>
      </c>
    </row>
    <row r="627">
      <c r="A627" s="2" t="n">
        <v>45607</v>
      </c>
      <c r="B627" s="3">
        <f>MONTH(tbl_Pardavimai[[#This Row],[Data]])</f>
        <v/>
      </c>
      <c r="C627" t="inlineStr">
        <is>
          <t>Vilnius</t>
        </is>
      </c>
      <c r="D627" s="3">
        <f>YEAR(tbl_Pardavimai[[#This Row],[Data]])</f>
        <v/>
      </c>
      <c r="E627" t="inlineStr">
        <is>
          <t>Buitinė technika</t>
        </is>
      </c>
      <c r="F627" s="4" t="n">
        <v>1599.69</v>
      </c>
      <c r="G627" s="5" t="n">
        <v>10</v>
      </c>
    </row>
    <row r="628">
      <c r="A628" s="2" t="n">
        <v>45608</v>
      </c>
      <c r="B628" s="3">
        <f>MONTH(tbl_Pardavimai[[#This Row],[Data]])</f>
        <v/>
      </c>
      <c r="C628" t="inlineStr">
        <is>
          <t>Klaipėda</t>
        </is>
      </c>
      <c r="D628" s="3">
        <f>YEAR(tbl_Pardavimai[[#This Row],[Data]])</f>
        <v/>
      </c>
      <c r="E628" t="inlineStr">
        <is>
          <t>Buitinė technika</t>
        </is>
      </c>
      <c r="F628" s="4" t="n">
        <v>950.35</v>
      </c>
      <c r="G628" s="5" t="n">
        <v>6</v>
      </c>
    </row>
    <row r="629">
      <c r="A629" s="2" t="n">
        <v>45608</v>
      </c>
      <c r="B629" s="3">
        <f>MONTH(tbl_Pardavimai[[#This Row],[Data]])</f>
        <v/>
      </c>
      <c r="C629" t="inlineStr">
        <is>
          <t>Kaunas</t>
        </is>
      </c>
      <c r="D629" s="3">
        <f>YEAR(tbl_Pardavimai[[#This Row],[Data]])</f>
        <v/>
      </c>
      <c r="E629" t="inlineStr">
        <is>
          <t>Aksesuarai</t>
        </is>
      </c>
      <c r="F629" s="4" t="n">
        <v>243.31</v>
      </c>
      <c r="G629" s="5" t="n">
        <v>6</v>
      </c>
    </row>
    <row r="630">
      <c r="A630" s="2" t="n">
        <v>45608</v>
      </c>
      <c r="B630" s="3">
        <f>MONTH(tbl_Pardavimai[[#This Row],[Data]])</f>
        <v/>
      </c>
      <c r="C630" t="inlineStr">
        <is>
          <t>Kaunas</t>
        </is>
      </c>
      <c r="D630" s="3">
        <f>YEAR(tbl_Pardavimai[[#This Row],[Data]])</f>
        <v/>
      </c>
      <c r="E630" t="inlineStr">
        <is>
          <t>Buitinė technika</t>
        </is>
      </c>
      <c r="F630" s="4" t="n">
        <v>1128.08</v>
      </c>
      <c r="G630" s="5" t="n">
        <v>7</v>
      </c>
    </row>
    <row r="631">
      <c r="A631" s="2" t="n">
        <v>45608</v>
      </c>
      <c r="B631" s="3">
        <f>MONTH(tbl_Pardavimai[[#This Row],[Data]])</f>
        <v/>
      </c>
      <c r="C631" t="inlineStr">
        <is>
          <t>Kaunas</t>
        </is>
      </c>
      <c r="D631" s="3">
        <f>YEAR(tbl_Pardavimai[[#This Row],[Data]])</f>
        <v/>
      </c>
      <c r="E631" t="inlineStr">
        <is>
          <t>Buitinė technika</t>
        </is>
      </c>
      <c r="F631" s="4" t="n">
        <v>763.96</v>
      </c>
      <c r="G631" s="5" t="n">
        <v>5</v>
      </c>
    </row>
    <row r="632">
      <c r="A632" s="2" t="n">
        <v>45609</v>
      </c>
      <c r="B632" s="3">
        <f>MONTH(tbl_Pardavimai[[#This Row],[Data]])</f>
        <v/>
      </c>
      <c r="C632" t="inlineStr">
        <is>
          <t>Vilnius</t>
        </is>
      </c>
      <c r="D632" s="3">
        <f>YEAR(tbl_Pardavimai[[#This Row],[Data]])</f>
        <v/>
      </c>
      <c r="E632" t="inlineStr">
        <is>
          <t>Aksesuarai</t>
        </is>
      </c>
      <c r="F632" s="4" t="n">
        <v>116.83</v>
      </c>
      <c r="G632" s="5" t="n">
        <v>3</v>
      </c>
    </row>
    <row r="633">
      <c r="A633" s="2" t="n">
        <v>45609</v>
      </c>
      <c r="B633" s="3">
        <f>MONTH(tbl_Pardavimai[[#This Row],[Data]])</f>
        <v/>
      </c>
      <c r="C633" t="inlineStr">
        <is>
          <t>Kaunas</t>
        </is>
      </c>
      <c r="D633" s="3">
        <f>YEAR(tbl_Pardavimai[[#This Row],[Data]])</f>
        <v/>
      </c>
      <c r="E633" t="inlineStr">
        <is>
          <t>Buitinė technika</t>
        </is>
      </c>
      <c r="F633" s="4" t="n">
        <v>312.51</v>
      </c>
      <c r="G633" s="5" t="n">
        <v>2</v>
      </c>
    </row>
    <row r="634">
      <c r="A634" s="2" t="n">
        <v>45610</v>
      </c>
      <c r="B634" s="3">
        <f>MONTH(tbl_Pardavimai[[#This Row],[Data]])</f>
        <v/>
      </c>
      <c r="C634" t="inlineStr">
        <is>
          <t>Vilnius</t>
        </is>
      </c>
      <c r="D634" s="3">
        <f>YEAR(tbl_Pardavimai[[#This Row],[Data]])</f>
        <v/>
      </c>
      <c r="E634" t="inlineStr">
        <is>
          <t>Aksesuarai</t>
        </is>
      </c>
      <c r="F634" s="4" t="n">
        <v>229.19</v>
      </c>
      <c r="G634" s="5" t="n">
        <v>5</v>
      </c>
    </row>
    <row r="635">
      <c r="A635" s="2" t="n">
        <v>45610</v>
      </c>
      <c r="B635" s="3">
        <f>MONTH(tbl_Pardavimai[[#This Row],[Data]])</f>
        <v/>
      </c>
      <c r="C635" t="inlineStr">
        <is>
          <t>Klaipėda</t>
        </is>
      </c>
      <c r="D635" s="3">
        <f>YEAR(tbl_Pardavimai[[#This Row],[Data]])</f>
        <v/>
      </c>
      <c r="E635" t="inlineStr">
        <is>
          <t>Aksesuarai</t>
        </is>
      </c>
      <c r="F635" s="4" t="n">
        <v>266.21</v>
      </c>
      <c r="G635" s="5" t="n">
        <v>6</v>
      </c>
    </row>
    <row r="636">
      <c r="A636" s="2" t="n">
        <v>45611</v>
      </c>
      <c r="B636" s="3">
        <f>MONTH(tbl_Pardavimai[[#This Row],[Data]])</f>
        <v/>
      </c>
      <c r="C636" t="inlineStr">
        <is>
          <t>Kaunas</t>
        </is>
      </c>
      <c r="D636" s="3">
        <f>YEAR(tbl_Pardavimai[[#This Row],[Data]])</f>
        <v/>
      </c>
      <c r="E636" t="inlineStr">
        <is>
          <t>Buitinė technika</t>
        </is>
      </c>
      <c r="F636" s="4" t="n">
        <v>538.54</v>
      </c>
      <c r="G636" s="5" t="n">
        <v>3</v>
      </c>
    </row>
    <row r="637">
      <c r="A637" s="2" t="n">
        <v>45611</v>
      </c>
      <c r="B637" s="3">
        <f>MONTH(tbl_Pardavimai[[#This Row],[Data]])</f>
        <v/>
      </c>
      <c r="C637" t="inlineStr">
        <is>
          <t>Vilnius</t>
        </is>
      </c>
      <c r="D637" s="3">
        <f>YEAR(tbl_Pardavimai[[#This Row],[Data]])</f>
        <v/>
      </c>
      <c r="E637" t="inlineStr">
        <is>
          <t>Aksesuarai</t>
        </is>
      </c>
      <c r="F637" s="4" t="n">
        <v>336.89</v>
      </c>
      <c r="G637" s="5" t="n">
        <v>7</v>
      </c>
    </row>
    <row r="638">
      <c r="A638" s="2" t="n">
        <v>45611</v>
      </c>
      <c r="B638" s="3">
        <f>MONTH(tbl_Pardavimai[[#This Row],[Data]])</f>
        <v/>
      </c>
      <c r="C638" t="inlineStr">
        <is>
          <t>Kaunas</t>
        </is>
      </c>
      <c r="D638" s="3">
        <f>YEAR(tbl_Pardavimai[[#This Row],[Data]])</f>
        <v/>
      </c>
      <c r="E638" t="inlineStr">
        <is>
          <t>Aksesuarai</t>
        </is>
      </c>
      <c r="F638" s="4" t="n">
        <v>82.06999999999999</v>
      </c>
      <c r="G638" s="5" t="n">
        <v>2</v>
      </c>
    </row>
    <row r="639">
      <c r="A639" s="2" t="n">
        <v>45612</v>
      </c>
      <c r="B639" s="3">
        <f>MONTH(tbl_Pardavimai[[#This Row],[Data]])</f>
        <v/>
      </c>
      <c r="C639" t="inlineStr">
        <is>
          <t>Vilnius</t>
        </is>
      </c>
      <c r="D639" s="3">
        <f>YEAR(tbl_Pardavimai[[#This Row],[Data]])</f>
        <v/>
      </c>
      <c r="E639" t="inlineStr">
        <is>
          <t>Aksesuarai</t>
        </is>
      </c>
      <c r="F639" s="4" t="n">
        <v>80.87</v>
      </c>
      <c r="G639" s="5" t="n">
        <v>2</v>
      </c>
    </row>
    <row r="640">
      <c r="A640" s="2" t="n">
        <v>45612</v>
      </c>
      <c r="B640" s="3">
        <f>MONTH(tbl_Pardavimai[[#This Row],[Data]])</f>
        <v/>
      </c>
      <c r="C640" t="inlineStr">
        <is>
          <t>Vilnius</t>
        </is>
      </c>
      <c r="D640" s="3">
        <f>YEAR(tbl_Pardavimai[[#This Row],[Data]])</f>
        <v/>
      </c>
      <c r="E640" t="inlineStr">
        <is>
          <t>Buitinė technika</t>
        </is>
      </c>
      <c r="F640" s="4" t="n">
        <v>501.44</v>
      </c>
      <c r="G640" s="5" t="n">
        <v>3</v>
      </c>
    </row>
    <row r="641">
      <c r="A641" s="2" t="n">
        <v>45613</v>
      </c>
      <c r="B641" s="3">
        <f>MONTH(tbl_Pardavimai[[#This Row],[Data]])</f>
        <v/>
      </c>
      <c r="C641" t="inlineStr">
        <is>
          <t>Vilnius</t>
        </is>
      </c>
      <c r="D641" s="3">
        <f>YEAR(tbl_Pardavimai[[#This Row],[Data]])</f>
        <v/>
      </c>
      <c r="E641" t="inlineStr">
        <is>
          <t>Elektronika</t>
        </is>
      </c>
      <c r="F641" s="4" t="n">
        <v>493.09</v>
      </c>
      <c r="G641" s="5" t="n">
        <v>2</v>
      </c>
    </row>
    <row r="642">
      <c r="A642" s="2" t="n">
        <v>45613</v>
      </c>
      <c r="B642" s="3">
        <f>MONTH(tbl_Pardavimai[[#This Row],[Data]])</f>
        <v/>
      </c>
      <c r="C642" t="inlineStr">
        <is>
          <t>Vilnius</t>
        </is>
      </c>
      <c r="D642" s="3">
        <f>YEAR(tbl_Pardavimai[[#This Row],[Data]])</f>
        <v/>
      </c>
      <c r="E642" t="inlineStr">
        <is>
          <t>Aksesuarai</t>
        </is>
      </c>
      <c r="F642" s="4" t="n">
        <v>248.39</v>
      </c>
      <c r="G642" s="5" t="n">
        <v>6</v>
      </c>
    </row>
    <row r="643">
      <c r="A643" s="2" t="n">
        <v>45613</v>
      </c>
      <c r="B643" s="3">
        <f>MONTH(tbl_Pardavimai[[#This Row],[Data]])</f>
        <v/>
      </c>
      <c r="C643" t="inlineStr">
        <is>
          <t>Vilnius</t>
        </is>
      </c>
      <c r="D643" s="3">
        <f>YEAR(tbl_Pardavimai[[#This Row],[Data]])</f>
        <v/>
      </c>
      <c r="E643" t="inlineStr">
        <is>
          <t>Elektronika</t>
        </is>
      </c>
      <c r="F643" s="4" t="n">
        <v>1769.86</v>
      </c>
      <c r="G643" s="5" t="n">
        <v>9</v>
      </c>
    </row>
    <row r="644">
      <c r="A644" s="2" t="n">
        <v>45614</v>
      </c>
      <c r="B644" s="3">
        <f>MONTH(tbl_Pardavimai[[#This Row],[Data]])</f>
        <v/>
      </c>
      <c r="C644" t="inlineStr">
        <is>
          <t>Kaunas</t>
        </is>
      </c>
      <c r="D644" s="3">
        <f>YEAR(tbl_Pardavimai[[#This Row],[Data]])</f>
        <v/>
      </c>
      <c r="E644" t="inlineStr">
        <is>
          <t>Elektronika</t>
        </is>
      </c>
      <c r="F644" s="4" t="n">
        <v>854.09</v>
      </c>
      <c r="G644" s="5" t="n">
        <v>4</v>
      </c>
    </row>
    <row r="645">
      <c r="A645" s="2" t="n">
        <v>45614</v>
      </c>
      <c r="B645" s="3">
        <f>MONTH(tbl_Pardavimai[[#This Row],[Data]])</f>
        <v/>
      </c>
      <c r="C645" t="inlineStr">
        <is>
          <t>Klaipėda</t>
        </is>
      </c>
      <c r="D645" s="3">
        <f>YEAR(tbl_Pardavimai[[#This Row],[Data]])</f>
        <v/>
      </c>
      <c r="E645" t="inlineStr">
        <is>
          <t>Elektronika</t>
        </is>
      </c>
      <c r="F645" s="4" t="n">
        <v>454.43</v>
      </c>
      <c r="G645" s="5" t="n">
        <v>2</v>
      </c>
    </row>
    <row r="646">
      <c r="A646" s="2" t="n">
        <v>45614</v>
      </c>
      <c r="B646" s="3">
        <f>MONTH(tbl_Pardavimai[[#This Row],[Data]])</f>
        <v/>
      </c>
      <c r="C646" t="inlineStr">
        <is>
          <t>Vilnius</t>
        </is>
      </c>
      <c r="D646" s="3">
        <f>YEAR(tbl_Pardavimai[[#This Row],[Data]])</f>
        <v/>
      </c>
      <c r="E646" t="inlineStr">
        <is>
          <t>Šviestuvai</t>
        </is>
      </c>
      <c r="F646" s="4" t="n">
        <v>740.8200000000001</v>
      </c>
      <c r="G646" s="5" t="n">
        <v>8</v>
      </c>
    </row>
    <row r="647">
      <c r="A647" s="2" t="n">
        <v>45615</v>
      </c>
      <c r="B647" s="3">
        <f>MONTH(tbl_Pardavimai[[#This Row],[Data]])</f>
        <v/>
      </c>
      <c r="C647" t="inlineStr">
        <is>
          <t>Vilnius</t>
        </is>
      </c>
      <c r="D647" s="3">
        <f>YEAR(tbl_Pardavimai[[#This Row],[Data]])</f>
        <v/>
      </c>
      <c r="E647" t="inlineStr">
        <is>
          <t>Buitinė technika</t>
        </is>
      </c>
      <c r="F647" s="4" t="n">
        <v>646.73</v>
      </c>
      <c r="G647" s="5" t="n">
        <v>4</v>
      </c>
    </row>
    <row r="648">
      <c r="A648" s="2" t="n">
        <v>45615</v>
      </c>
      <c r="B648" s="3">
        <f>MONTH(tbl_Pardavimai[[#This Row],[Data]])</f>
        <v/>
      </c>
      <c r="C648" t="inlineStr">
        <is>
          <t>Kaunas</t>
        </is>
      </c>
      <c r="D648" s="3">
        <f>YEAR(tbl_Pardavimai[[#This Row],[Data]])</f>
        <v/>
      </c>
      <c r="E648" t="inlineStr">
        <is>
          <t>Aksesuarai</t>
        </is>
      </c>
      <c r="F648" s="4" t="n">
        <v>270.72</v>
      </c>
      <c r="G648" s="5" t="n">
        <v>6</v>
      </c>
    </row>
    <row r="649">
      <c r="A649" s="2" t="n">
        <v>45615</v>
      </c>
      <c r="B649" s="3">
        <f>MONTH(tbl_Pardavimai[[#This Row],[Data]])</f>
        <v/>
      </c>
      <c r="C649" t="inlineStr">
        <is>
          <t>Vilnius</t>
        </is>
      </c>
      <c r="D649" s="3">
        <f>YEAR(tbl_Pardavimai[[#This Row],[Data]])</f>
        <v/>
      </c>
      <c r="E649" t="inlineStr">
        <is>
          <t>Aksesuarai</t>
        </is>
      </c>
      <c r="F649" s="4" t="n">
        <v>167.97</v>
      </c>
      <c r="G649" s="5" t="n">
        <v>4</v>
      </c>
    </row>
    <row r="650">
      <c r="A650" s="2" t="n">
        <v>45616</v>
      </c>
      <c r="B650" s="3">
        <f>MONTH(tbl_Pardavimai[[#This Row],[Data]])</f>
        <v/>
      </c>
      <c r="C650" t="inlineStr">
        <is>
          <t>Vilnius</t>
        </is>
      </c>
      <c r="D650" s="3">
        <f>YEAR(tbl_Pardavimai[[#This Row],[Data]])</f>
        <v/>
      </c>
      <c r="E650" t="inlineStr">
        <is>
          <t>Buitinė technika</t>
        </is>
      </c>
      <c r="F650" s="4" t="n">
        <v>317.1</v>
      </c>
      <c r="G650" s="5" t="n">
        <v>2</v>
      </c>
    </row>
    <row r="651">
      <c r="A651" s="2" t="n">
        <v>45616</v>
      </c>
      <c r="B651" s="3">
        <f>MONTH(tbl_Pardavimai[[#This Row],[Data]])</f>
        <v/>
      </c>
      <c r="C651" t="inlineStr">
        <is>
          <t>Klaipėda</t>
        </is>
      </c>
      <c r="D651" s="3">
        <f>YEAR(tbl_Pardavimai[[#This Row],[Data]])</f>
        <v/>
      </c>
      <c r="E651" t="inlineStr">
        <is>
          <t>Aksesuarai</t>
        </is>
      </c>
      <c r="F651" s="4" t="n">
        <v>417.04</v>
      </c>
      <c r="G651" s="5" t="n">
        <v>9</v>
      </c>
    </row>
    <row r="652">
      <c r="A652" s="2" t="n">
        <v>45617</v>
      </c>
      <c r="B652" s="3">
        <f>MONTH(tbl_Pardavimai[[#This Row],[Data]])</f>
        <v/>
      </c>
      <c r="C652" t="inlineStr">
        <is>
          <t>Vilnius</t>
        </is>
      </c>
      <c r="D652" s="3">
        <f>YEAR(tbl_Pardavimai[[#This Row],[Data]])</f>
        <v/>
      </c>
      <c r="E652" t="inlineStr">
        <is>
          <t>Buitinė technika</t>
        </is>
      </c>
      <c r="F652" s="4" t="n">
        <v>1102.84</v>
      </c>
      <c r="G652" s="5" t="n">
        <v>7</v>
      </c>
    </row>
    <row r="653">
      <c r="A653" s="2" t="n">
        <v>45617</v>
      </c>
      <c r="B653" s="3">
        <f>MONTH(tbl_Pardavimai[[#This Row],[Data]])</f>
        <v/>
      </c>
      <c r="C653" t="inlineStr">
        <is>
          <t>Vilnius</t>
        </is>
      </c>
      <c r="D653" s="3">
        <f>YEAR(tbl_Pardavimai[[#This Row],[Data]])</f>
        <v/>
      </c>
      <c r="E653" t="inlineStr">
        <is>
          <t>Šviestuvai</t>
        </is>
      </c>
      <c r="F653" s="4" t="n">
        <v>695.0599999999999</v>
      </c>
      <c r="G653" s="5" t="n">
        <v>8</v>
      </c>
    </row>
    <row r="654">
      <c r="A654" s="2" t="n">
        <v>45618</v>
      </c>
      <c r="B654" s="3">
        <f>MONTH(tbl_Pardavimai[[#This Row],[Data]])</f>
        <v/>
      </c>
      <c r="C654" t="inlineStr">
        <is>
          <t>Vilnius</t>
        </is>
      </c>
      <c r="D654" s="3">
        <f>YEAR(tbl_Pardavimai[[#This Row],[Data]])</f>
        <v/>
      </c>
      <c r="E654" t="inlineStr">
        <is>
          <t>Buitinė technika</t>
        </is>
      </c>
      <c r="F654" s="4" t="n">
        <v>555.1799999999999</v>
      </c>
      <c r="G654" s="5" t="n">
        <v>3</v>
      </c>
    </row>
    <row r="655">
      <c r="A655" s="2" t="n">
        <v>45618</v>
      </c>
      <c r="B655" s="3">
        <f>MONTH(tbl_Pardavimai[[#This Row],[Data]])</f>
        <v/>
      </c>
      <c r="C655" t="inlineStr">
        <is>
          <t>Vilnius</t>
        </is>
      </c>
      <c r="D655" s="3">
        <f>YEAR(tbl_Pardavimai[[#This Row],[Data]])</f>
        <v/>
      </c>
      <c r="E655" t="inlineStr">
        <is>
          <t>Buitinė technika</t>
        </is>
      </c>
      <c r="F655" s="4" t="n">
        <v>596.54</v>
      </c>
      <c r="G655" s="5" t="n">
        <v>4</v>
      </c>
    </row>
    <row r="656">
      <c r="A656" s="2" t="n">
        <v>45618</v>
      </c>
      <c r="B656" s="3">
        <f>MONTH(tbl_Pardavimai[[#This Row],[Data]])</f>
        <v/>
      </c>
      <c r="C656" t="inlineStr">
        <is>
          <t>Klaipėda</t>
        </is>
      </c>
      <c r="D656" s="3">
        <f>YEAR(tbl_Pardavimai[[#This Row],[Data]])</f>
        <v/>
      </c>
      <c r="E656" t="inlineStr">
        <is>
          <t>Elektronika</t>
        </is>
      </c>
      <c r="F656" s="4" t="n">
        <v>1804.67</v>
      </c>
      <c r="G656" s="5" t="n">
        <v>9</v>
      </c>
    </row>
    <row r="657">
      <c r="A657" s="2" t="n">
        <v>45618</v>
      </c>
      <c r="B657" s="3">
        <f>MONTH(tbl_Pardavimai[[#This Row],[Data]])</f>
        <v/>
      </c>
      <c r="C657" t="inlineStr">
        <is>
          <t>Kaunas</t>
        </is>
      </c>
      <c r="D657" s="3">
        <f>YEAR(tbl_Pardavimai[[#This Row],[Data]])</f>
        <v/>
      </c>
      <c r="E657" t="inlineStr">
        <is>
          <t>Šviestuvai</t>
        </is>
      </c>
      <c r="F657" s="4" t="n">
        <v>300.63</v>
      </c>
      <c r="G657" s="5" t="n">
        <v>4</v>
      </c>
    </row>
    <row r="658">
      <c r="A658" s="2" t="n">
        <v>45619</v>
      </c>
      <c r="B658" s="3">
        <f>MONTH(tbl_Pardavimai[[#This Row],[Data]])</f>
        <v/>
      </c>
      <c r="C658" t="inlineStr">
        <is>
          <t>Klaipėda</t>
        </is>
      </c>
      <c r="D658" s="3">
        <f>YEAR(tbl_Pardavimai[[#This Row],[Data]])</f>
        <v/>
      </c>
      <c r="E658" t="inlineStr">
        <is>
          <t>Šviestuvai</t>
        </is>
      </c>
      <c r="F658" s="4" t="n">
        <v>235.39</v>
      </c>
      <c r="G658" s="5" t="n">
        <v>3</v>
      </c>
    </row>
    <row r="659">
      <c r="A659" s="2" t="n">
        <v>45619</v>
      </c>
      <c r="B659" s="3">
        <f>MONTH(tbl_Pardavimai[[#This Row],[Data]])</f>
        <v/>
      </c>
      <c r="C659" t="inlineStr">
        <is>
          <t>Vilnius</t>
        </is>
      </c>
      <c r="D659" s="3">
        <f>YEAR(tbl_Pardavimai[[#This Row],[Data]])</f>
        <v/>
      </c>
      <c r="E659" t="inlineStr">
        <is>
          <t>Elektronika</t>
        </is>
      </c>
      <c r="F659" s="4" t="n">
        <v>1304.46</v>
      </c>
      <c r="G659" s="5" t="n">
        <v>6</v>
      </c>
    </row>
    <row r="660">
      <c r="A660" s="2" t="n">
        <v>45619</v>
      </c>
      <c r="B660" s="3">
        <f>MONTH(tbl_Pardavimai[[#This Row],[Data]])</f>
        <v/>
      </c>
      <c r="C660" t="inlineStr">
        <is>
          <t>Klaipėda</t>
        </is>
      </c>
      <c r="D660" s="3">
        <f>YEAR(tbl_Pardavimai[[#This Row],[Data]])</f>
        <v/>
      </c>
      <c r="E660" t="inlineStr">
        <is>
          <t>Elektronika</t>
        </is>
      </c>
      <c r="F660" s="4" t="n">
        <v>594.22</v>
      </c>
      <c r="G660" s="5" t="n">
        <v>3</v>
      </c>
    </row>
    <row r="661">
      <c r="A661" s="2" t="n">
        <v>45620</v>
      </c>
      <c r="B661" s="3">
        <f>MONTH(tbl_Pardavimai[[#This Row],[Data]])</f>
        <v/>
      </c>
      <c r="C661" t="inlineStr">
        <is>
          <t>Vilnius</t>
        </is>
      </c>
      <c r="D661" s="3">
        <f>YEAR(tbl_Pardavimai[[#This Row],[Data]])</f>
        <v/>
      </c>
      <c r="E661" t="inlineStr">
        <is>
          <t>Elektronika</t>
        </is>
      </c>
      <c r="F661" s="4" t="n">
        <v>1707.34</v>
      </c>
      <c r="G661" s="5" t="n">
        <v>8</v>
      </c>
    </row>
    <row r="662">
      <c r="A662" s="2" t="n">
        <v>45620</v>
      </c>
      <c r="B662" s="3">
        <f>MONTH(tbl_Pardavimai[[#This Row],[Data]])</f>
        <v/>
      </c>
      <c r="C662" t="inlineStr">
        <is>
          <t>Vilnius</t>
        </is>
      </c>
      <c r="D662" s="3">
        <f>YEAR(tbl_Pardavimai[[#This Row],[Data]])</f>
        <v/>
      </c>
      <c r="E662" t="inlineStr">
        <is>
          <t>Elektronika</t>
        </is>
      </c>
      <c r="F662" s="4" t="n">
        <v>386.12</v>
      </c>
      <c r="G662" s="5" t="n">
        <v>2</v>
      </c>
    </row>
    <row r="663">
      <c r="A663" s="2" t="n">
        <v>45621</v>
      </c>
      <c r="B663" s="3">
        <f>MONTH(tbl_Pardavimai[[#This Row],[Data]])</f>
        <v/>
      </c>
      <c r="C663" t="inlineStr">
        <is>
          <t>Vilnius</t>
        </is>
      </c>
      <c r="D663" s="3">
        <f>YEAR(tbl_Pardavimai[[#This Row],[Data]])</f>
        <v/>
      </c>
      <c r="E663" t="inlineStr">
        <is>
          <t>Buitinė technika</t>
        </is>
      </c>
      <c r="F663" s="4" t="n">
        <v>329.95</v>
      </c>
      <c r="G663" s="5" t="n">
        <v>2</v>
      </c>
    </row>
    <row r="664">
      <c r="A664" s="2" t="n">
        <v>45621</v>
      </c>
      <c r="B664" s="3">
        <f>MONTH(tbl_Pardavimai[[#This Row],[Data]])</f>
        <v/>
      </c>
      <c r="C664" t="inlineStr">
        <is>
          <t>Kaunas</t>
        </is>
      </c>
      <c r="D664" s="3">
        <f>YEAR(tbl_Pardavimai[[#This Row],[Data]])</f>
        <v/>
      </c>
      <c r="E664" t="inlineStr">
        <is>
          <t>Elektronika</t>
        </is>
      </c>
      <c r="F664" s="4" t="n">
        <v>1163.32</v>
      </c>
      <c r="G664" s="5" t="n">
        <v>6</v>
      </c>
    </row>
    <row r="665">
      <c r="A665" s="2" t="n">
        <v>45621</v>
      </c>
      <c r="B665" s="3">
        <f>MONTH(tbl_Pardavimai[[#This Row],[Data]])</f>
        <v/>
      </c>
      <c r="C665" t="inlineStr">
        <is>
          <t>Kaunas</t>
        </is>
      </c>
      <c r="D665" s="3">
        <f>YEAR(tbl_Pardavimai[[#This Row],[Data]])</f>
        <v/>
      </c>
      <c r="E665" t="inlineStr">
        <is>
          <t>Elektronika</t>
        </is>
      </c>
      <c r="F665" s="4" t="n">
        <v>1480.29</v>
      </c>
      <c r="G665" s="5" t="n">
        <v>8</v>
      </c>
    </row>
    <row r="666">
      <c r="A666" s="2" t="n">
        <v>45622</v>
      </c>
      <c r="B666" s="3">
        <f>MONTH(tbl_Pardavimai[[#This Row],[Data]])</f>
        <v/>
      </c>
      <c r="C666" t="inlineStr">
        <is>
          <t>Kaunas</t>
        </is>
      </c>
      <c r="D666" s="3">
        <f>YEAR(tbl_Pardavimai[[#This Row],[Data]])</f>
        <v/>
      </c>
      <c r="E666" t="inlineStr">
        <is>
          <t>Buitinė technika</t>
        </is>
      </c>
      <c r="F666" s="4" t="n">
        <v>864.33</v>
      </c>
      <c r="G666" s="5" t="n">
        <v>5</v>
      </c>
    </row>
    <row r="667">
      <c r="A667" s="2" t="n">
        <v>45622</v>
      </c>
      <c r="B667" s="3">
        <f>MONTH(tbl_Pardavimai[[#This Row],[Data]])</f>
        <v/>
      </c>
      <c r="C667" t="inlineStr">
        <is>
          <t>Kaunas</t>
        </is>
      </c>
      <c r="D667" s="3">
        <f>YEAR(tbl_Pardavimai[[#This Row],[Data]])</f>
        <v/>
      </c>
      <c r="E667" t="inlineStr">
        <is>
          <t>Šviestuvai</t>
        </is>
      </c>
      <c r="F667" s="4" t="n">
        <v>821.4400000000001</v>
      </c>
      <c r="G667" s="5" t="n">
        <v>10</v>
      </c>
    </row>
    <row r="668">
      <c r="A668" s="2" t="n">
        <v>45623</v>
      </c>
      <c r="B668" s="3">
        <f>MONTH(tbl_Pardavimai[[#This Row],[Data]])</f>
        <v/>
      </c>
      <c r="C668" t="inlineStr">
        <is>
          <t>Klaipėda</t>
        </is>
      </c>
      <c r="D668" s="3">
        <f>YEAR(tbl_Pardavimai[[#This Row],[Data]])</f>
        <v/>
      </c>
      <c r="E668" t="inlineStr">
        <is>
          <t>Elektronika</t>
        </is>
      </c>
      <c r="F668" s="4" t="n">
        <v>720.7</v>
      </c>
      <c r="G668" s="5" t="n">
        <v>4</v>
      </c>
    </row>
    <row r="669">
      <c r="A669" s="2" t="n">
        <v>45623</v>
      </c>
      <c r="B669" s="3">
        <f>MONTH(tbl_Pardavimai[[#This Row],[Data]])</f>
        <v/>
      </c>
      <c r="C669" t="inlineStr">
        <is>
          <t>Klaipėda</t>
        </is>
      </c>
      <c r="D669" s="3">
        <f>YEAR(tbl_Pardavimai[[#This Row],[Data]])</f>
        <v/>
      </c>
      <c r="E669" t="inlineStr">
        <is>
          <t>Elektronika</t>
        </is>
      </c>
      <c r="F669" s="4" t="n">
        <v>640.66</v>
      </c>
      <c r="G669" s="5" t="n">
        <v>3</v>
      </c>
    </row>
    <row r="670">
      <c r="A670" s="2" t="n">
        <v>45624</v>
      </c>
      <c r="B670" s="3">
        <f>MONTH(tbl_Pardavimai[[#This Row],[Data]])</f>
        <v/>
      </c>
      <c r="C670" t="inlineStr">
        <is>
          <t>Vilnius</t>
        </is>
      </c>
      <c r="D670" s="3">
        <f>YEAR(tbl_Pardavimai[[#This Row],[Data]])</f>
        <v/>
      </c>
      <c r="E670" t="inlineStr">
        <is>
          <t>Aksesuarai</t>
        </is>
      </c>
      <c r="F670" s="4" t="n">
        <v>232.22</v>
      </c>
      <c r="G670" s="5" t="n">
        <v>5</v>
      </c>
    </row>
    <row r="671">
      <c r="A671" s="2" t="n">
        <v>45624</v>
      </c>
      <c r="B671" s="3">
        <f>MONTH(tbl_Pardavimai[[#This Row],[Data]])</f>
        <v/>
      </c>
      <c r="C671" t="inlineStr">
        <is>
          <t>Klaipėda</t>
        </is>
      </c>
      <c r="D671" s="3">
        <f>YEAR(tbl_Pardavimai[[#This Row],[Data]])</f>
        <v/>
      </c>
      <c r="E671" t="inlineStr">
        <is>
          <t>Elektronika</t>
        </is>
      </c>
      <c r="F671" s="4" t="n">
        <v>533.14</v>
      </c>
      <c r="G671" s="5" t="n">
        <v>3</v>
      </c>
    </row>
    <row r="672">
      <c r="A672" s="2" t="n">
        <v>45625</v>
      </c>
      <c r="B672" s="3">
        <f>MONTH(tbl_Pardavimai[[#This Row],[Data]])</f>
        <v/>
      </c>
      <c r="C672" t="inlineStr">
        <is>
          <t>Vilnius</t>
        </is>
      </c>
      <c r="D672" s="3">
        <f>YEAR(tbl_Pardavimai[[#This Row],[Data]])</f>
        <v/>
      </c>
      <c r="E672" t="inlineStr">
        <is>
          <t>Šviestuvai</t>
        </is>
      </c>
      <c r="F672" s="4" t="n">
        <v>828.3200000000001</v>
      </c>
      <c r="G672" s="5" t="n">
        <v>10</v>
      </c>
    </row>
    <row r="673">
      <c r="A673" s="2" t="n">
        <v>45625</v>
      </c>
      <c r="B673" s="3">
        <f>MONTH(tbl_Pardavimai[[#This Row],[Data]])</f>
        <v/>
      </c>
      <c r="C673" t="inlineStr">
        <is>
          <t>Vilnius</t>
        </is>
      </c>
      <c r="D673" s="3">
        <f>YEAR(tbl_Pardavimai[[#This Row],[Data]])</f>
        <v/>
      </c>
      <c r="E673" t="inlineStr">
        <is>
          <t>Buitinė technika</t>
        </is>
      </c>
      <c r="F673" s="4" t="n">
        <v>333.18</v>
      </c>
      <c r="G673" s="5" t="n">
        <v>2</v>
      </c>
    </row>
    <row r="674">
      <c r="A674" s="2" t="n">
        <v>45626</v>
      </c>
      <c r="B674" s="3">
        <f>MONTH(tbl_Pardavimai[[#This Row],[Data]])</f>
        <v/>
      </c>
      <c r="C674" t="inlineStr">
        <is>
          <t>Vilnius</t>
        </is>
      </c>
      <c r="D674" s="3">
        <f>YEAR(tbl_Pardavimai[[#This Row],[Data]])</f>
        <v/>
      </c>
      <c r="E674" t="inlineStr">
        <is>
          <t>Elektronika</t>
        </is>
      </c>
      <c r="F674" s="4" t="n">
        <v>652.8</v>
      </c>
      <c r="G674" s="5" t="n">
        <v>3</v>
      </c>
    </row>
    <row r="675">
      <c r="A675" s="2" t="n">
        <v>45626</v>
      </c>
      <c r="B675" s="3">
        <f>MONTH(tbl_Pardavimai[[#This Row],[Data]])</f>
        <v/>
      </c>
      <c r="C675" t="inlineStr">
        <is>
          <t>Vilnius</t>
        </is>
      </c>
      <c r="D675" s="3">
        <f>YEAR(tbl_Pardavimai[[#This Row],[Data]])</f>
        <v/>
      </c>
      <c r="E675" t="inlineStr">
        <is>
          <t>Aksesuarai</t>
        </is>
      </c>
      <c r="F675" s="4" t="n">
        <v>314.3</v>
      </c>
      <c r="G675" s="5" t="n">
        <v>7</v>
      </c>
    </row>
    <row r="676">
      <c r="A676" s="2" t="n">
        <v>45626</v>
      </c>
      <c r="B676" s="3">
        <f>MONTH(tbl_Pardavimai[[#This Row],[Data]])</f>
        <v/>
      </c>
      <c r="C676" t="inlineStr">
        <is>
          <t>Kaunas</t>
        </is>
      </c>
      <c r="D676" s="3">
        <f>YEAR(tbl_Pardavimai[[#This Row],[Data]])</f>
        <v/>
      </c>
      <c r="E676" t="inlineStr">
        <is>
          <t>Buitinė technika</t>
        </is>
      </c>
      <c r="F676" s="4" t="n">
        <v>1578.83</v>
      </c>
      <c r="G676" s="5" t="n">
        <v>9</v>
      </c>
    </row>
    <row r="677">
      <c r="A677" s="2" t="n">
        <v>45627</v>
      </c>
      <c r="B677" s="3">
        <f>MONTH(tbl_Pardavimai[[#This Row],[Data]])</f>
        <v/>
      </c>
      <c r="C677" t="inlineStr">
        <is>
          <t>Kaunas</t>
        </is>
      </c>
      <c r="D677" s="3">
        <f>YEAR(tbl_Pardavimai[[#This Row],[Data]])</f>
        <v/>
      </c>
      <c r="E677" t="inlineStr">
        <is>
          <t>Aksesuarai</t>
        </is>
      </c>
      <c r="F677" s="4" t="n">
        <v>234.67</v>
      </c>
      <c r="G677" s="5" t="n">
        <v>5</v>
      </c>
    </row>
    <row r="678">
      <c r="A678" s="2" t="n">
        <v>45627</v>
      </c>
      <c r="B678" s="3">
        <f>MONTH(tbl_Pardavimai[[#This Row],[Data]])</f>
        <v/>
      </c>
      <c r="C678" t="inlineStr">
        <is>
          <t>Vilnius</t>
        </is>
      </c>
      <c r="D678" s="3">
        <f>YEAR(tbl_Pardavimai[[#This Row],[Data]])</f>
        <v/>
      </c>
      <c r="E678" t="inlineStr">
        <is>
          <t>Buitinė technika</t>
        </is>
      </c>
      <c r="F678" s="4" t="n">
        <v>694.86</v>
      </c>
      <c r="G678" s="5" t="n">
        <v>4</v>
      </c>
    </row>
    <row r="679">
      <c r="A679" s="2" t="n">
        <v>45627</v>
      </c>
      <c r="B679" s="3">
        <f>MONTH(tbl_Pardavimai[[#This Row],[Data]])</f>
        <v/>
      </c>
      <c r="C679" t="inlineStr">
        <is>
          <t>Vilnius</t>
        </is>
      </c>
      <c r="D679" s="3">
        <f>YEAR(tbl_Pardavimai[[#This Row],[Data]])</f>
        <v/>
      </c>
      <c r="E679" t="inlineStr">
        <is>
          <t>Buitinė technika</t>
        </is>
      </c>
      <c r="F679" s="4" t="n">
        <v>1109.88</v>
      </c>
      <c r="G679" s="5" t="n">
        <v>6</v>
      </c>
    </row>
    <row r="680">
      <c r="A680" s="2" t="n">
        <v>45628</v>
      </c>
      <c r="B680" s="3">
        <f>MONTH(tbl_Pardavimai[[#This Row],[Data]])</f>
        <v/>
      </c>
      <c r="C680" t="inlineStr">
        <is>
          <t>Vilnius</t>
        </is>
      </c>
      <c r="D680" s="3">
        <f>YEAR(tbl_Pardavimai[[#This Row],[Data]])</f>
        <v/>
      </c>
      <c r="E680" t="inlineStr">
        <is>
          <t>Šviestuvai</t>
        </is>
      </c>
      <c r="F680" s="4" t="n">
        <v>724.8099999999999</v>
      </c>
      <c r="G680" s="5" t="n">
        <v>9</v>
      </c>
    </row>
    <row r="681">
      <c r="A681" s="2" t="n">
        <v>45628</v>
      </c>
      <c r="B681" s="3">
        <f>MONTH(tbl_Pardavimai[[#This Row],[Data]])</f>
        <v/>
      </c>
      <c r="C681" t="inlineStr">
        <is>
          <t>Kaunas</t>
        </is>
      </c>
      <c r="D681" s="3">
        <f>YEAR(tbl_Pardavimai[[#This Row],[Data]])</f>
        <v/>
      </c>
      <c r="E681" t="inlineStr">
        <is>
          <t>Aksesuarai</t>
        </is>
      </c>
      <c r="F681" s="4" t="n">
        <v>219.2</v>
      </c>
      <c r="G681" s="5" t="n">
        <v>6</v>
      </c>
    </row>
    <row r="682">
      <c r="A682" s="2" t="n">
        <v>45629</v>
      </c>
      <c r="B682" s="3">
        <f>MONTH(tbl_Pardavimai[[#This Row],[Data]])</f>
        <v/>
      </c>
      <c r="C682" t="inlineStr">
        <is>
          <t>Kaunas</t>
        </is>
      </c>
      <c r="D682" s="3">
        <f>YEAR(tbl_Pardavimai[[#This Row],[Data]])</f>
        <v/>
      </c>
      <c r="E682" t="inlineStr">
        <is>
          <t>Elektronika</t>
        </is>
      </c>
      <c r="F682" s="4" t="n">
        <v>397.6</v>
      </c>
      <c r="G682" s="5" t="n">
        <v>2</v>
      </c>
    </row>
    <row r="683">
      <c r="A683" s="2" t="n">
        <v>45629</v>
      </c>
      <c r="B683" s="3">
        <f>MONTH(tbl_Pardavimai[[#This Row],[Data]])</f>
        <v/>
      </c>
      <c r="C683" t="inlineStr">
        <is>
          <t>Klaipėda</t>
        </is>
      </c>
      <c r="D683" s="3">
        <f>YEAR(tbl_Pardavimai[[#This Row],[Data]])</f>
        <v/>
      </c>
      <c r="E683" t="inlineStr">
        <is>
          <t>Elektronika</t>
        </is>
      </c>
      <c r="F683" s="4" t="n">
        <v>1691.73</v>
      </c>
      <c r="G683" s="5" t="n">
        <v>8</v>
      </c>
    </row>
    <row r="684">
      <c r="A684" s="2" t="n">
        <v>45630</v>
      </c>
      <c r="B684" s="3">
        <f>MONTH(tbl_Pardavimai[[#This Row],[Data]])</f>
        <v/>
      </c>
      <c r="C684" t="inlineStr">
        <is>
          <t>Klaipėda</t>
        </is>
      </c>
      <c r="D684" s="3">
        <f>YEAR(tbl_Pardavimai[[#This Row],[Data]])</f>
        <v/>
      </c>
      <c r="E684" t="inlineStr">
        <is>
          <t>Buitinė technika</t>
        </is>
      </c>
      <c r="F684" s="4" t="n">
        <v>555.3099999999999</v>
      </c>
      <c r="G684" s="5" t="n">
        <v>3</v>
      </c>
    </row>
    <row r="685">
      <c r="A685" s="2" t="n">
        <v>45630</v>
      </c>
      <c r="B685" s="3">
        <f>MONTH(tbl_Pardavimai[[#This Row],[Data]])</f>
        <v/>
      </c>
      <c r="C685" t="inlineStr">
        <is>
          <t>Vilnius</t>
        </is>
      </c>
      <c r="D685" s="3">
        <f>YEAR(tbl_Pardavimai[[#This Row],[Data]])</f>
        <v/>
      </c>
      <c r="E685" t="inlineStr">
        <is>
          <t>Aksesuarai</t>
        </is>
      </c>
      <c r="F685" s="4" t="n">
        <v>235.19</v>
      </c>
      <c r="G685" s="5" t="n">
        <v>6</v>
      </c>
    </row>
    <row r="686">
      <c r="A686" s="2" t="n">
        <v>45630</v>
      </c>
      <c r="B686" s="3">
        <f>MONTH(tbl_Pardavimai[[#This Row],[Data]])</f>
        <v/>
      </c>
      <c r="C686" t="inlineStr">
        <is>
          <t>Vilnius</t>
        </is>
      </c>
      <c r="D686" s="3">
        <f>YEAR(tbl_Pardavimai[[#This Row],[Data]])</f>
        <v/>
      </c>
      <c r="E686" t="inlineStr">
        <is>
          <t>Aksesuarai</t>
        </is>
      </c>
      <c r="F686" s="4" t="n">
        <v>73.55</v>
      </c>
      <c r="G686" s="5" t="n">
        <v>2</v>
      </c>
    </row>
    <row r="687">
      <c r="A687" s="2" t="n">
        <v>45631</v>
      </c>
      <c r="B687" s="3">
        <f>MONTH(tbl_Pardavimai[[#This Row],[Data]])</f>
        <v/>
      </c>
      <c r="C687" t="inlineStr">
        <is>
          <t>Vilnius</t>
        </is>
      </c>
      <c r="D687" s="3">
        <f>YEAR(tbl_Pardavimai[[#This Row],[Data]])</f>
        <v/>
      </c>
      <c r="E687" t="inlineStr">
        <is>
          <t>Aksesuarai</t>
        </is>
      </c>
      <c r="F687" s="4" t="n">
        <v>305.54</v>
      </c>
      <c r="G687" s="5" t="n">
        <v>8</v>
      </c>
    </row>
    <row r="688">
      <c r="A688" s="2" t="n">
        <v>45631</v>
      </c>
      <c r="B688" s="3">
        <f>MONTH(tbl_Pardavimai[[#This Row],[Data]])</f>
        <v/>
      </c>
      <c r="C688" t="inlineStr">
        <is>
          <t>Kaunas</t>
        </is>
      </c>
      <c r="D688" s="3">
        <f>YEAR(tbl_Pardavimai[[#This Row],[Data]])</f>
        <v/>
      </c>
      <c r="E688" t="inlineStr">
        <is>
          <t>Aksesuarai</t>
        </is>
      </c>
      <c r="F688" s="4" t="n">
        <v>380.96</v>
      </c>
      <c r="G688" s="5" t="n">
        <v>9</v>
      </c>
    </row>
    <row r="689">
      <c r="A689" s="2" t="n">
        <v>45632</v>
      </c>
      <c r="B689" s="3">
        <f>MONTH(tbl_Pardavimai[[#This Row],[Data]])</f>
        <v/>
      </c>
      <c r="C689" t="inlineStr">
        <is>
          <t>Kaunas</t>
        </is>
      </c>
      <c r="D689" s="3">
        <f>YEAR(tbl_Pardavimai[[#This Row],[Data]])</f>
        <v/>
      </c>
      <c r="E689" t="inlineStr">
        <is>
          <t>Buitinė technika</t>
        </is>
      </c>
      <c r="F689" s="4" t="n">
        <v>579.87</v>
      </c>
      <c r="G689" s="5" t="n">
        <v>3</v>
      </c>
    </row>
    <row r="690">
      <c r="A690" s="2" t="n">
        <v>45632</v>
      </c>
      <c r="B690" s="3">
        <f>MONTH(tbl_Pardavimai[[#This Row],[Data]])</f>
        <v/>
      </c>
      <c r="C690" t="inlineStr">
        <is>
          <t>Vilnius</t>
        </is>
      </c>
      <c r="D690" s="3">
        <f>YEAR(tbl_Pardavimai[[#This Row],[Data]])</f>
        <v/>
      </c>
      <c r="E690" t="inlineStr">
        <is>
          <t>Šviestuvai</t>
        </is>
      </c>
      <c r="F690" s="4" t="n">
        <v>680.46</v>
      </c>
      <c r="G690" s="5" t="n">
        <v>7</v>
      </c>
    </row>
    <row r="691">
      <c r="A691" s="2" t="n">
        <v>45632</v>
      </c>
      <c r="B691" s="3">
        <f>MONTH(tbl_Pardavimai[[#This Row],[Data]])</f>
        <v/>
      </c>
      <c r="C691" t="inlineStr">
        <is>
          <t>Vilnius</t>
        </is>
      </c>
      <c r="D691" s="3">
        <f>YEAR(tbl_Pardavimai[[#This Row],[Data]])</f>
        <v/>
      </c>
      <c r="E691" t="inlineStr">
        <is>
          <t>Aksesuarai</t>
        </is>
      </c>
      <c r="F691" s="4" t="n">
        <v>327.93</v>
      </c>
      <c r="G691" s="5" t="n">
        <v>8</v>
      </c>
    </row>
    <row r="692">
      <c r="A692" s="2" t="n">
        <v>45633</v>
      </c>
      <c r="B692" s="3">
        <f>MONTH(tbl_Pardavimai[[#This Row],[Data]])</f>
        <v/>
      </c>
      <c r="C692" t="inlineStr">
        <is>
          <t>Kaunas</t>
        </is>
      </c>
      <c r="D692" s="3">
        <f>YEAR(tbl_Pardavimai[[#This Row],[Data]])</f>
        <v/>
      </c>
      <c r="E692" t="inlineStr">
        <is>
          <t>Buitinė technika</t>
        </is>
      </c>
      <c r="F692" s="4" t="n">
        <v>1410.04</v>
      </c>
      <c r="G692" s="5" t="n">
        <v>9</v>
      </c>
    </row>
    <row r="693">
      <c r="A693" s="2" t="n">
        <v>45633</v>
      </c>
      <c r="B693" s="3">
        <f>MONTH(tbl_Pardavimai[[#This Row],[Data]])</f>
        <v/>
      </c>
      <c r="C693" t="inlineStr">
        <is>
          <t>Vilnius</t>
        </is>
      </c>
      <c r="D693" s="3">
        <f>YEAR(tbl_Pardavimai[[#This Row],[Data]])</f>
        <v/>
      </c>
      <c r="E693" t="inlineStr">
        <is>
          <t>Aksesuarai</t>
        </is>
      </c>
      <c r="F693" s="4" t="n">
        <v>450.19</v>
      </c>
      <c r="G693" s="5" t="n">
        <v>10</v>
      </c>
    </row>
    <row r="694">
      <c r="A694" s="2" t="n">
        <v>45634</v>
      </c>
      <c r="B694" s="3">
        <f>MONTH(tbl_Pardavimai[[#This Row],[Data]])</f>
        <v/>
      </c>
      <c r="C694" t="inlineStr">
        <is>
          <t>Klaipėda</t>
        </is>
      </c>
      <c r="D694" s="3">
        <f>YEAR(tbl_Pardavimai[[#This Row],[Data]])</f>
        <v/>
      </c>
      <c r="E694" t="inlineStr">
        <is>
          <t>Aksesuarai</t>
        </is>
      </c>
      <c r="F694" s="4" t="n">
        <v>94.5</v>
      </c>
      <c r="G694" s="5" t="n">
        <v>2</v>
      </c>
    </row>
    <row r="695">
      <c r="A695" s="2" t="n">
        <v>45634</v>
      </c>
      <c r="B695" s="3">
        <f>MONTH(tbl_Pardavimai[[#This Row],[Data]])</f>
        <v/>
      </c>
      <c r="C695" t="inlineStr">
        <is>
          <t>Kaunas</t>
        </is>
      </c>
      <c r="D695" s="3">
        <f>YEAR(tbl_Pardavimai[[#This Row],[Data]])</f>
        <v/>
      </c>
      <c r="E695" t="inlineStr">
        <is>
          <t>Aksesuarai</t>
        </is>
      </c>
      <c r="F695" s="4" t="n">
        <v>148.16</v>
      </c>
      <c r="G695" s="5" t="n">
        <v>4</v>
      </c>
    </row>
    <row r="696">
      <c r="A696" s="2" t="n">
        <v>45634</v>
      </c>
      <c r="B696" s="3">
        <f>MONTH(tbl_Pardavimai[[#This Row],[Data]])</f>
        <v/>
      </c>
      <c r="C696" t="inlineStr">
        <is>
          <t>Klaipėda</t>
        </is>
      </c>
      <c r="D696" s="3">
        <f>YEAR(tbl_Pardavimai[[#This Row],[Data]])</f>
        <v/>
      </c>
      <c r="E696" t="inlineStr">
        <is>
          <t>Šviestuvai</t>
        </is>
      </c>
      <c r="F696" s="4" t="n">
        <v>490.98</v>
      </c>
      <c r="G696" s="5" t="n">
        <v>6</v>
      </c>
    </row>
    <row r="697">
      <c r="A697" s="2" t="n">
        <v>45634</v>
      </c>
      <c r="B697" s="3">
        <f>MONTH(tbl_Pardavimai[[#This Row],[Data]])</f>
        <v/>
      </c>
      <c r="C697" t="inlineStr">
        <is>
          <t>Kaunas</t>
        </is>
      </c>
      <c r="D697" s="3">
        <f>YEAR(tbl_Pardavimai[[#This Row],[Data]])</f>
        <v/>
      </c>
      <c r="E697" t="inlineStr">
        <is>
          <t>Aksesuarai</t>
        </is>
      </c>
      <c r="F697" s="4" t="n">
        <v>282.44</v>
      </c>
      <c r="G697" s="5" t="n">
        <v>6</v>
      </c>
    </row>
    <row r="698">
      <c r="A698" s="2" t="n">
        <v>45635</v>
      </c>
      <c r="B698" s="3">
        <f>MONTH(tbl_Pardavimai[[#This Row],[Data]])</f>
        <v/>
      </c>
      <c r="C698" t="inlineStr">
        <is>
          <t>Kaunas</t>
        </is>
      </c>
      <c r="D698" s="3">
        <f>YEAR(tbl_Pardavimai[[#This Row],[Data]])</f>
        <v/>
      </c>
      <c r="E698" t="inlineStr">
        <is>
          <t>Buitinė technika</t>
        </is>
      </c>
      <c r="F698" s="4" t="n">
        <v>961.88</v>
      </c>
      <c r="G698" s="5" t="n">
        <v>6</v>
      </c>
    </row>
    <row r="699">
      <c r="A699" s="2" t="n">
        <v>45635</v>
      </c>
      <c r="B699" s="3">
        <f>MONTH(tbl_Pardavimai[[#This Row],[Data]])</f>
        <v/>
      </c>
      <c r="C699" t="inlineStr">
        <is>
          <t>Kaunas</t>
        </is>
      </c>
      <c r="D699" s="3">
        <f>YEAR(tbl_Pardavimai[[#This Row],[Data]])</f>
        <v/>
      </c>
      <c r="E699" t="inlineStr">
        <is>
          <t>Aksesuarai</t>
        </is>
      </c>
      <c r="F699" s="4" t="n">
        <v>66.59</v>
      </c>
      <c r="G699" s="5" t="n">
        <v>2</v>
      </c>
    </row>
    <row r="700">
      <c r="A700" s="2" t="n">
        <v>45635</v>
      </c>
      <c r="B700" s="3">
        <f>MONTH(tbl_Pardavimai[[#This Row],[Data]])</f>
        <v/>
      </c>
      <c r="C700" t="inlineStr">
        <is>
          <t>Vilnius</t>
        </is>
      </c>
      <c r="D700" s="3">
        <f>YEAR(tbl_Pardavimai[[#This Row],[Data]])</f>
        <v/>
      </c>
      <c r="E700" t="inlineStr">
        <is>
          <t>Elektronika</t>
        </is>
      </c>
      <c r="F700" s="4" t="n">
        <v>688.8200000000001</v>
      </c>
      <c r="G700" s="5" t="n">
        <v>3</v>
      </c>
    </row>
    <row r="701">
      <c r="A701" s="2" t="n">
        <v>45636</v>
      </c>
      <c r="B701" s="3">
        <f>MONTH(tbl_Pardavimai[[#This Row],[Data]])</f>
        <v/>
      </c>
      <c r="C701" t="inlineStr">
        <is>
          <t>Kaunas</t>
        </is>
      </c>
      <c r="D701" s="3">
        <f>YEAR(tbl_Pardavimai[[#This Row],[Data]])</f>
        <v/>
      </c>
      <c r="E701" t="inlineStr">
        <is>
          <t>Buitinė technika</t>
        </is>
      </c>
      <c r="F701" s="4" t="n">
        <v>590.6900000000001</v>
      </c>
      <c r="G701" s="5" t="n">
        <v>4</v>
      </c>
    </row>
    <row r="702">
      <c r="A702" s="2" t="n">
        <v>45636</v>
      </c>
      <c r="B702" s="3">
        <f>MONTH(tbl_Pardavimai[[#This Row],[Data]])</f>
        <v/>
      </c>
      <c r="C702" t="inlineStr">
        <is>
          <t>Klaipėda</t>
        </is>
      </c>
      <c r="D702" s="3">
        <f>YEAR(tbl_Pardavimai[[#This Row],[Data]])</f>
        <v/>
      </c>
      <c r="E702" t="inlineStr">
        <is>
          <t>Buitinė technika</t>
        </is>
      </c>
      <c r="F702" s="4" t="n">
        <v>1164.16</v>
      </c>
      <c r="G702" s="5" t="n">
        <v>7</v>
      </c>
    </row>
    <row r="703">
      <c r="A703" s="2" t="n">
        <v>45636</v>
      </c>
      <c r="B703" s="3">
        <f>MONTH(tbl_Pardavimai[[#This Row],[Data]])</f>
        <v/>
      </c>
      <c r="C703" t="inlineStr">
        <is>
          <t>Vilnius</t>
        </is>
      </c>
      <c r="D703" s="3">
        <f>YEAR(tbl_Pardavimai[[#This Row],[Data]])</f>
        <v/>
      </c>
      <c r="E703" t="inlineStr">
        <is>
          <t>Aksesuarai</t>
        </is>
      </c>
      <c r="F703" s="4" t="n">
        <v>162.03</v>
      </c>
      <c r="G703" s="5" t="n">
        <v>5</v>
      </c>
    </row>
    <row r="704">
      <c r="A704" s="2" t="n">
        <v>45637</v>
      </c>
      <c r="B704" s="3">
        <f>MONTH(tbl_Pardavimai[[#This Row],[Data]])</f>
        <v/>
      </c>
      <c r="C704" t="inlineStr">
        <is>
          <t>Kaunas</t>
        </is>
      </c>
      <c r="D704" s="3">
        <f>YEAR(tbl_Pardavimai[[#This Row],[Data]])</f>
        <v/>
      </c>
      <c r="E704" t="inlineStr">
        <is>
          <t>Aksesuarai</t>
        </is>
      </c>
      <c r="F704" s="4" t="n">
        <v>191.3</v>
      </c>
      <c r="G704" s="5" t="n">
        <v>4</v>
      </c>
    </row>
    <row r="705">
      <c r="A705" s="2" t="n">
        <v>45637</v>
      </c>
      <c r="B705" s="3">
        <f>MONTH(tbl_Pardavimai[[#This Row],[Data]])</f>
        <v/>
      </c>
      <c r="C705" t="inlineStr">
        <is>
          <t>Klaipėda</t>
        </is>
      </c>
      <c r="D705" s="3">
        <f>YEAR(tbl_Pardavimai[[#This Row],[Data]])</f>
        <v/>
      </c>
      <c r="E705" t="inlineStr">
        <is>
          <t>Šviestuvai</t>
        </is>
      </c>
      <c r="F705" s="4" t="n">
        <v>837.1799999999999</v>
      </c>
      <c r="G705" s="5" t="n">
        <v>9</v>
      </c>
    </row>
    <row r="706">
      <c r="A706" s="2" t="n">
        <v>45638</v>
      </c>
      <c r="B706" s="3">
        <f>MONTH(tbl_Pardavimai[[#This Row],[Data]])</f>
        <v/>
      </c>
      <c r="C706" t="inlineStr">
        <is>
          <t>Kaunas</t>
        </is>
      </c>
      <c r="D706" s="3">
        <f>YEAR(tbl_Pardavimai[[#This Row],[Data]])</f>
        <v/>
      </c>
      <c r="E706" t="inlineStr">
        <is>
          <t>Elektronika</t>
        </is>
      </c>
      <c r="F706" s="4" t="n">
        <v>992.99</v>
      </c>
      <c r="G706" s="5" t="n">
        <v>5</v>
      </c>
    </row>
    <row r="707">
      <c r="A707" s="2" t="n">
        <v>45638</v>
      </c>
      <c r="B707" s="3">
        <f>MONTH(tbl_Pardavimai[[#This Row],[Data]])</f>
        <v/>
      </c>
      <c r="C707" t="inlineStr">
        <is>
          <t>Kaunas</t>
        </is>
      </c>
      <c r="D707" s="3">
        <f>YEAR(tbl_Pardavimai[[#This Row],[Data]])</f>
        <v/>
      </c>
      <c r="E707" t="inlineStr">
        <is>
          <t>Buitinė technika</t>
        </is>
      </c>
      <c r="F707" s="4" t="n">
        <v>1476.7</v>
      </c>
      <c r="G707" s="5" t="n">
        <v>9</v>
      </c>
    </row>
    <row r="708">
      <c r="A708" s="2" t="n">
        <v>45638</v>
      </c>
      <c r="B708" s="3">
        <f>MONTH(tbl_Pardavimai[[#This Row],[Data]])</f>
        <v/>
      </c>
      <c r="C708" t="inlineStr">
        <is>
          <t>Vilnius</t>
        </is>
      </c>
      <c r="D708" s="3">
        <f>YEAR(tbl_Pardavimai[[#This Row],[Data]])</f>
        <v/>
      </c>
      <c r="E708" t="inlineStr">
        <is>
          <t>Buitinė technika</t>
        </is>
      </c>
      <c r="F708" s="4" t="n">
        <v>1500.69</v>
      </c>
      <c r="G708" s="5" t="n">
        <v>9</v>
      </c>
    </row>
    <row r="709">
      <c r="A709" s="2" t="n">
        <v>45638</v>
      </c>
      <c r="B709" s="3">
        <f>MONTH(tbl_Pardavimai[[#This Row],[Data]])</f>
        <v/>
      </c>
      <c r="C709" t="inlineStr">
        <is>
          <t>Vilnius</t>
        </is>
      </c>
      <c r="D709" s="3">
        <f>YEAR(tbl_Pardavimai[[#This Row],[Data]])</f>
        <v/>
      </c>
      <c r="E709" t="inlineStr">
        <is>
          <t>Elektronika</t>
        </is>
      </c>
      <c r="F709" s="4" t="n">
        <v>1747.17</v>
      </c>
      <c r="G709" s="5" t="n">
        <v>8</v>
      </c>
    </row>
    <row r="710">
      <c r="A710" s="2" t="n">
        <v>45639</v>
      </c>
      <c r="B710" s="3">
        <f>MONTH(tbl_Pardavimai[[#This Row],[Data]])</f>
        <v/>
      </c>
      <c r="C710" t="inlineStr">
        <is>
          <t>Klaipėda</t>
        </is>
      </c>
      <c r="D710" s="3">
        <f>YEAR(tbl_Pardavimai[[#This Row],[Data]])</f>
        <v/>
      </c>
      <c r="E710" t="inlineStr">
        <is>
          <t>Šviestuvai</t>
        </is>
      </c>
      <c r="F710" s="4" t="n">
        <v>813.8</v>
      </c>
      <c r="G710" s="5" t="n">
        <v>9</v>
      </c>
    </row>
    <row r="711">
      <c r="A711" s="2" t="n">
        <v>45639</v>
      </c>
      <c r="B711" s="3">
        <f>MONTH(tbl_Pardavimai[[#This Row],[Data]])</f>
        <v/>
      </c>
      <c r="C711" t="inlineStr">
        <is>
          <t>Vilnius</t>
        </is>
      </c>
      <c r="D711" s="3">
        <f>YEAR(tbl_Pardavimai[[#This Row],[Data]])</f>
        <v/>
      </c>
      <c r="E711" t="inlineStr">
        <is>
          <t>Aksesuarai</t>
        </is>
      </c>
      <c r="F711" s="4" t="n">
        <v>133.58</v>
      </c>
      <c r="G711" s="5" t="n">
        <v>3</v>
      </c>
    </row>
    <row r="712">
      <c r="A712" s="2" t="n">
        <v>45640</v>
      </c>
      <c r="B712" s="3">
        <f>MONTH(tbl_Pardavimai[[#This Row],[Data]])</f>
        <v/>
      </c>
      <c r="C712" t="inlineStr">
        <is>
          <t>Kaunas</t>
        </is>
      </c>
      <c r="D712" s="3">
        <f>YEAR(tbl_Pardavimai[[#This Row],[Data]])</f>
        <v/>
      </c>
      <c r="E712" t="inlineStr">
        <is>
          <t>Aksesuarai</t>
        </is>
      </c>
      <c r="F712" s="4" t="n">
        <v>247.37</v>
      </c>
      <c r="G712" s="5" t="n">
        <v>5</v>
      </c>
    </row>
    <row r="713">
      <c r="A713" s="2" t="n">
        <v>45640</v>
      </c>
      <c r="B713" s="3">
        <f>MONTH(tbl_Pardavimai[[#This Row],[Data]])</f>
        <v/>
      </c>
      <c r="C713" t="inlineStr">
        <is>
          <t>Kaunas</t>
        </is>
      </c>
      <c r="D713" s="3">
        <f>YEAR(tbl_Pardavimai[[#This Row],[Data]])</f>
        <v/>
      </c>
      <c r="E713" t="inlineStr">
        <is>
          <t>Aksesuarai</t>
        </is>
      </c>
      <c r="F713" s="4" t="n">
        <v>120.19</v>
      </c>
      <c r="G713" s="5" t="n">
        <v>3</v>
      </c>
    </row>
    <row r="714">
      <c r="A714" s="2" t="n">
        <v>45640</v>
      </c>
      <c r="B714" s="3">
        <f>MONTH(tbl_Pardavimai[[#This Row],[Data]])</f>
        <v/>
      </c>
      <c r="C714" t="inlineStr">
        <is>
          <t>Vilnius</t>
        </is>
      </c>
      <c r="D714" s="3">
        <f>YEAR(tbl_Pardavimai[[#This Row],[Data]])</f>
        <v/>
      </c>
      <c r="E714" t="inlineStr">
        <is>
          <t>Šviestuvai</t>
        </is>
      </c>
      <c r="F714" s="4" t="n">
        <v>326.75</v>
      </c>
      <c r="G714" s="5" t="n">
        <v>4</v>
      </c>
    </row>
    <row r="715">
      <c r="A715" s="2" t="n">
        <v>45641</v>
      </c>
      <c r="B715" s="3">
        <f>MONTH(tbl_Pardavimai[[#This Row],[Data]])</f>
        <v/>
      </c>
      <c r="C715" t="inlineStr">
        <is>
          <t>Klaipėda</t>
        </is>
      </c>
      <c r="D715" s="3">
        <f>YEAR(tbl_Pardavimai[[#This Row],[Data]])</f>
        <v/>
      </c>
      <c r="E715" t="inlineStr">
        <is>
          <t>Šviestuvai</t>
        </is>
      </c>
      <c r="F715" s="4" t="n">
        <v>433.45</v>
      </c>
      <c r="G715" s="5" t="n">
        <v>5</v>
      </c>
    </row>
    <row r="716">
      <c r="A716" s="2" t="n">
        <v>45641</v>
      </c>
      <c r="B716" s="3">
        <f>MONTH(tbl_Pardavimai[[#This Row],[Data]])</f>
        <v/>
      </c>
      <c r="C716" t="inlineStr">
        <is>
          <t>Kaunas</t>
        </is>
      </c>
      <c r="D716" s="3">
        <f>YEAR(tbl_Pardavimai[[#This Row],[Data]])</f>
        <v/>
      </c>
      <c r="E716" t="inlineStr">
        <is>
          <t>Buitinė technika</t>
        </is>
      </c>
      <c r="F716" s="4" t="n">
        <v>690.83</v>
      </c>
      <c r="G716" s="5" t="n">
        <v>4</v>
      </c>
    </row>
    <row r="717">
      <c r="A717" s="2" t="n">
        <v>45641</v>
      </c>
      <c r="B717" s="3">
        <f>MONTH(tbl_Pardavimai[[#This Row],[Data]])</f>
        <v/>
      </c>
      <c r="C717" t="inlineStr">
        <is>
          <t>Klaipėda</t>
        </is>
      </c>
      <c r="D717" s="3">
        <f>YEAR(tbl_Pardavimai[[#This Row],[Data]])</f>
        <v/>
      </c>
      <c r="E717" t="inlineStr">
        <is>
          <t>Elektronika</t>
        </is>
      </c>
      <c r="F717" s="4" t="n">
        <v>1429.03</v>
      </c>
      <c r="G717" s="5" t="n">
        <v>7</v>
      </c>
    </row>
    <row r="718">
      <c r="A718" s="2" t="n">
        <v>45642</v>
      </c>
      <c r="B718" s="3">
        <f>MONTH(tbl_Pardavimai[[#This Row],[Data]])</f>
        <v/>
      </c>
      <c r="C718" t="inlineStr">
        <is>
          <t>Vilnius</t>
        </is>
      </c>
      <c r="D718" s="3">
        <f>YEAR(tbl_Pardavimai[[#This Row],[Data]])</f>
        <v/>
      </c>
      <c r="E718" t="inlineStr">
        <is>
          <t>Elektronika</t>
        </is>
      </c>
      <c r="F718" s="4" t="n">
        <v>1309.03</v>
      </c>
      <c r="G718" s="5" t="n">
        <v>6</v>
      </c>
    </row>
    <row r="719">
      <c r="A719" s="2" t="n">
        <v>45642</v>
      </c>
      <c r="B719" s="3">
        <f>MONTH(tbl_Pardavimai[[#This Row],[Data]])</f>
        <v/>
      </c>
      <c r="C719" t="inlineStr">
        <is>
          <t>Kaunas</t>
        </is>
      </c>
      <c r="D719" s="3">
        <f>YEAR(tbl_Pardavimai[[#This Row],[Data]])</f>
        <v/>
      </c>
      <c r="E719" t="inlineStr">
        <is>
          <t>Elektronika</t>
        </is>
      </c>
      <c r="F719" s="4" t="n">
        <v>697.87</v>
      </c>
      <c r="G719" s="5" t="n">
        <v>3</v>
      </c>
    </row>
    <row r="720">
      <c r="A720" s="2" t="n">
        <v>45642</v>
      </c>
      <c r="B720" s="3">
        <f>MONTH(tbl_Pardavimai[[#This Row],[Data]])</f>
        <v/>
      </c>
      <c r="C720" t="inlineStr">
        <is>
          <t>Vilnius</t>
        </is>
      </c>
      <c r="D720" s="3">
        <f>YEAR(tbl_Pardavimai[[#This Row],[Data]])</f>
        <v/>
      </c>
      <c r="E720" t="inlineStr">
        <is>
          <t>Buitinė technika</t>
        </is>
      </c>
      <c r="F720" s="4" t="n">
        <v>1156.74</v>
      </c>
      <c r="G720" s="5" t="n">
        <v>7</v>
      </c>
    </row>
    <row r="721">
      <c r="A721" s="2" t="n">
        <v>45643</v>
      </c>
      <c r="B721" s="3">
        <f>MONTH(tbl_Pardavimai[[#This Row],[Data]])</f>
        <v/>
      </c>
      <c r="C721" t="inlineStr">
        <is>
          <t>Kaunas</t>
        </is>
      </c>
      <c r="D721" s="3">
        <f>YEAR(tbl_Pardavimai[[#This Row],[Data]])</f>
        <v/>
      </c>
      <c r="E721" t="inlineStr">
        <is>
          <t>Šviestuvai</t>
        </is>
      </c>
      <c r="F721" s="4" t="n">
        <v>698.76</v>
      </c>
      <c r="G721" s="5" t="n">
        <v>8</v>
      </c>
    </row>
    <row r="722">
      <c r="A722" s="2" t="n">
        <v>45643</v>
      </c>
      <c r="B722" s="3">
        <f>MONTH(tbl_Pardavimai[[#This Row],[Data]])</f>
        <v/>
      </c>
      <c r="C722" t="inlineStr">
        <is>
          <t>Vilnius</t>
        </is>
      </c>
      <c r="D722" s="3">
        <f>YEAR(tbl_Pardavimai[[#This Row],[Data]])</f>
        <v/>
      </c>
      <c r="E722" t="inlineStr">
        <is>
          <t>Buitinė technika</t>
        </is>
      </c>
      <c r="F722" s="4" t="n">
        <v>784.76</v>
      </c>
      <c r="G722" s="5" t="n">
        <v>5</v>
      </c>
    </row>
    <row r="723">
      <c r="A723" s="2" t="n">
        <v>45643</v>
      </c>
      <c r="B723" s="3">
        <f>MONTH(tbl_Pardavimai[[#This Row],[Data]])</f>
        <v/>
      </c>
      <c r="C723" t="inlineStr">
        <is>
          <t>Kaunas</t>
        </is>
      </c>
      <c r="D723" s="3">
        <f>YEAR(tbl_Pardavimai[[#This Row],[Data]])</f>
        <v/>
      </c>
      <c r="E723" t="inlineStr">
        <is>
          <t>Elektronika</t>
        </is>
      </c>
      <c r="F723" s="4" t="n">
        <v>1482.98</v>
      </c>
      <c r="G723" s="5" t="n">
        <v>7</v>
      </c>
    </row>
    <row r="724">
      <c r="A724" s="2" t="n">
        <v>45644</v>
      </c>
      <c r="B724" s="3">
        <f>MONTH(tbl_Pardavimai[[#This Row],[Data]])</f>
        <v/>
      </c>
      <c r="C724" t="inlineStr">
        <is>
          <t>Kaunas</t>
        </is>
      </c>
      <c r="D724" s="3">
        <f>YEAR(tbl_Pardavimai[[#This Row],[Data]])</f>
        <v/>
      </c>
      <c r="E724" t="inlineStr">
        <is>
          <t>Buitinė technika</t>
        </is>
      </c>
      <c r="F724" s="4" t="n">
        <v>633.4400000000001</v>
      </c>
      <c r="G724" s="5" t="n">
        <v>4</v>
      </c>
    </row>
    <row r="725">
      <c r="A725" s="2" t="n">
        <v>45644</v>
      </c>
      <c r="B725" s="3">
        <f>MONTH(tbl_Pardavimai[[#This Row],[Data]])</f>
        <v/>
      </c>
      <c r="C725" t="inlineStr">
        <is>
          <t>Vilnius</t>
        </is>
      </c>
      <c r="D725" s="3">
        <f>YEAR(tbl_Pardavimai[[#This Row],[Data]])</f>
        <v/>
      </c>
      <c r="E725" t="inlineStr">
        <is>
          <t>Buitinė technika</t>
        </is>
      </c>
      <c r="F725" s="4" t="n">
        <v>675.22</v>
      </c>
      <c r="G725" s="5" t="n">
        <v>4</v>
      </c>
    </row>
    <row r="726">
      <c r="A726" s="2" t="n">
        <v>45644</v>
      </c>
      <c r="B726" s="3">
        <f>MONTH(tbl_Pardavimai[[#This Row],[Data]])</f>
        <v/>
      </c>
      <c r="C726" t="inlineStr">
        <is>
          <t>Vilnius</t>
        </is>
      </c>
      <c r="D726" s="3">
        <f>YEAR(tbl_Pardavimai[[#This Row],[Data]])</f>
        <v/>
      </c>
      <c r="E726" t="inlineStr">
        <is>
          <t>Buitinė technika</t>
        </is>
      </c>
      <c r="F726" s="4" t="n">
        <v>1072.98</v>
      </c>
      <c r="G726" s="5" t="n">
        <v>7</v>
      </c>
    </row>
    <row r="727">
      <c r="A727" s="2" t="n">
        <v>45645</v>
      </c>
      <c r="B727" s="3">
        <f>MONTH(tbl_Pardavimai[[#This Row],[Data]])</f>
        <v/>
      </c>
      <c r="C727" t="inlineStr">
        <is>
          <t>Kaunas</t>
        </is>
      </c>
      <c r="D727" s="3">
        <f>YEAR(tbl_Pardavimai[[#This Row],[Data]])</f>
        <v/>
      </c>
      <c r="E727" t="inlineStr">
        <is>
          <t>Aksesuarai</t>
        </is>
      </c>
      <c r="F727" s="4" t="n">
        <v>421.01</v>
      </c>
      <c r="G727" s="5" t="n">
        <v>10</v>
      </c>
    </row>
    <row r="728">
      <c r="A728" s="2" t="n">
        <v>45645</v>
      </c>
      <c r="B728" s="3">
        <f>MONTH(tbl_Pardavimai[[#This Row],[Data]])</f>
        <v/>
      </c>
      <c r="C728" t="inlineStr">
        <is>
          <t>Vilnius</t>
        </is>
      </c>
      <c r="D728" s="3">
        <f>YEAR(tbl_Pardavimai[[#This Row],[Data]])</f>
        <v/>
      </c>
      <c r="E728" t="inlineStr">
        <is>
          <t>Aksesuarai</t>
        </is>
      </c>
      <c r="F728" s="4" t="n">
        <v>136.79</v>
      </c>
      <c r="G728" s="5" t="n">
        <v>3</v>
      </c>
    </row>
    <row r="729">
      <c r="A729" s="2" t="n">
        <v>45645</v>
      </c>
      <c r="B729" s="3">
        <f>MONTH(tbl_Pardavimai[[#This Row],[Data]])</f>
        <v/>
      </c>
      <c r="C729" t="inlineStr">
        <is>
          <t>Klaipėda</t>
        </is>
      </c>
      <c r="D729" s="3">
        <f>YEAR(tbl_Pardavimai[[#This Row],[Data]])</f>
        <v/>
      </c>
      <c r="E729" t="inlineStr">
        <is>
          <t>Aksesuarai</t>
        </is>
      </c>
      <c r="F729" s="4" t="n">
        <v>287.89</v>
      </c>
      <c r="G729" s="5" t="n">
        <v>7</v>
      </c>
    </row>
    <row r="730">
      <c r="A730" s="2" t="n">
        <v>45646</v>
      </c>
      <c r="B730" s="3">
        <f>MONTH(tbl_Pardavimai[[#This Row],[Data]])</f>
        <v/>
      </c>
      <c r="C730" t="inlineStr">
        <is>
          <t>Vilnius</t>
        </is>
      </c>
      <c r="D730" s="3">
        <f>YEAR(tbl_Pardavimai[[#This Row],[Data]])</f>
        <v/>
      </c>
      <c r="E730" t="inlineStr">
        <is>
          <t>Aksesuarai</t>
        </is>
      </c>
      <c r="F730" s="4" t="n">
        <v>108.02</v>
      </c>
      <c r="G730" s="5" t="n">
        <v>3</v>
      </c>
    </row>
    <row r="731">
      <c r="A731" s="2" t="n">
        <v>45646</v>
      </c>
      <c r="B731" s="3">
        <f>MONTH(tbl_Pardavimai[[#This Row],[Data]])</f>
        <v/>
      </c>
      <c r="C731" t="inlineStr">
        <is>
          <t>Vilnius</t>
        </is>
      </c>
      <c r="D731" s="3">
        <f>YEAR(tbl_Pardavimai[[#This Row],[Data]])</f>
        <v/>
      </c>
      <c r="E731" t="inlineStr">
        <is>
          <t>Šviestuvai</t>
        </is>
      </c>
      <c r="F731" s="4" t="n">
        <v>455.37</v>
      </c>
      <c r="G731" s="5" t="n">
        <v>5</v>
      </c>
    </row>
    <row r="732">
      <c r="A732" s="2" t="n">
        <v>45646</v>
      </c>
      <c r="B732" s="3">
        <f>MONTH(tbl_Pardavimai[[#This Row],[Data]])</f>
        <v/>
      </c>
      <c r="C732" t="inlineStr">
        <is>
          <t>Klaipėda</t>
        </is>
      </c>
      <c r="D732" s="3">
        <f>YEAR(tbl_Pardavimai[[#This Row],[Data]])</f>
        <v/>
      </c>
      <c r="E732" t="inlineStr">
        <is>
          <t>Elektronika</t>
        </is>
      </c>
      <c r="F732" s="4" t="n">
        <v>1882.87</v>
      </c>
      <c r="G732" s="5" t="n">
        <v>9</v>
      </c>
    </row>
    <row r="733">
      <c r="A733" s="2" t="n">
        <v>45647</v>
      </c>
      <c r="B733" s="3">
        <f>MONTH(tbl_Pardavimai[[#This Row],[Data]])</f>
        <v/>
      </c>
      <c r="C733" t="inlineStr">
        <is>
          <t>Klaipėda</t>
        </is>
      </c>
      <c r="D733" s="3">
        <f>YEAR(tbl_Pardavimai[[#This Row],[Data]])</f>
        <v/>
      </c>
      <c r="E733" t="inlineStr">
        <is>
          <t>Aksesuarai</t>
        </is>
      </c>
      <c r="F733" s="4" t="n">
        <v>108.74</v>
      </c>
      <c r="G733" s="5" t="n">
        <v>2</v>
      </c>
    </row>
    <row r="734">
      <c r="A734" s="2" t="n">
        <v>45647</v>
      </c>
      <c r="B734" s="3">
        <f>MONTH(tbl_Pardavimai[[#This Row],[Data]])</f>
        <v/>
      </c>
      <c r="C734" t="inlineStr">
        <is>
          <t>Vilnius</t>
        </is>
      </c>
      <c r="D734" s="3">
        <f>YEAR(tbl_Pardavimai[[#This Row],[Data]])</f>
        <v/>
      </c>
      <c r="E734" t="inlineStr">
        <is>
          <t>Aksesuarai</t>
        </is>
      </c>
      <c r="F734" s="4" t="n">
        <v>371.9</v>
      </c>
      <c r="G734" s="5" t="n">
        <v>8</v>
      </c>
    </row>
    <row r="735">
      <c r="A735" s="2" t="n">
        <v>45648</v>
      </c>
      <c r="B735" s="3">
        <f>MONTH(tbl_Pardavimai[[#This Row],[Data]])</f>
        <v/>
      </c>
      <c r="C735" t="inlineStr">
        <is>
          <t>Vilnius</t>
        </is>
      </c>
      <c r="D735" s="3">
        <f>YEAR(tbl_Pardavimai[[#This Row],[Data]])</f>
        <v/>
      </c>
      <c r="E735" t="inlineStr">
        <is>
          <t>Aksesuarai</t>
        </is>
      </c>
      <c r="F735" s="4" t="n">
        <v>131.01</v>
      </c>
      <c r="G735" s="5" t="n">
        <v>4</v>
      </c>
    </row>
    <row r="736">
      <c r="A736" s="2" t="n">
        <v>45648</v>
      </c>
      <c r="B736" s="3">
        <f>MONTH(tbl_Pardavimai[[#This Row],[Data]])</f>
        <v/>
      </c>
      <c r="C736" t="inlineStr">
        <is>
          <t>Kaunas</t>
        </is>
      </c>
      <c r="D736" s="3">
        <f>YEAR(tbl_Pardavimai[[#This Row],[Data]])</f>
        <v/>
      </c>
      <c r="E736" t="inlineStr">
        <is>
          <t>Elektronika</t>
        </is>
      </c>
      <c r="F736" s="4" t="n">
        <v>2207.73</v>
      </c>
      <c r="G736" s="5" t="n">
        <v>10</v>
      </c>
    </row>
    <row r="737">
      <c r="A737" s="2" t="n">
        <v>45648</v>
      </c>
      <c r="B737" s="3">
        <f>MONTH(tbl_Pardavimai[[#This Row],[Data]])</f>
        <v/>
      </c>
      <c r="C737" t="inlineStr">
        <is>
          <t>Kaunas</t>
        </is>
      </c>
      <c r="D737" s="3">
        <f>YEAR(tbl_Pardavimai[[#This Row],[Data]])</f>
        <v/>
      </c>
      <c r="E737" t="inlineStr">
        <is>
          <t>Elektronika</t>
        </is>
      </c>
      <c r="F737" s="4" t="n">
        <v>441.54</v>
      </c>
      <c r="G737" s="5" t="n">
        <v>2</v>
      </c>
    </row>
    <row r="738">
      <c r="A738" s="2" t="n">
        <v>45649</v>
      </c>
      <c r="B738" s="3">
        <f>MONTH(tbl_Pardavimai[[#This Row],[Data]])</f>
        <v/>
      </c>
      <c r="C738" t="inlineStr">
        <is>
          <t>Vilnius</t>
        </is>
      </c>
      <c r="D738" s="3">
        <f>YEAR(tbl_Pardavimai[[#This Row],[Data]])</f>
        <v/>
      </c>
      <c r="E738" t="inlineStr">
        <is>
          <t>Aksesuarai</t>
        </is>
      </c>
      <c r="F738" s="4" t="n">
        <v>99.37</v>
      </c>
      <c r="G738" s="5" t="n">
        <v>2</v>
      </c>
    </row>
    <row r="739">
      <c r="A739" s="2" t="n">
        <v>45649</v>
      </c>
      <c r="B739" s="3">
        <f>MONTH(tbl_Pardavimai[[#This Row],[Data]])</f>
        <v/>
      </c>
      <c r="C739" t="inlineStr">
        <is>
          <t>Kaunas</t>
        </is>
      </c>
      <c r="D739" s="3">
        <f>YEAR(tbl_Pardavimai[[#This Row],[Data]])</f>
        <v/>
      </c>
      <c r="E739" t="inlineStr">
        <is>
          <t>Elektronika</t>
        </is>
      </c>
      <c r="F739" s="4" t="n">
        <v>1890.04</v>
      </c>
      <c r="G739" s="5" t="n">
        <v>9</v>
      </c>
    </row>
    <row r="740">
      <c r="A740" s="2" t="n">
        <v>45649</v>
      </c>
      <c r="B740" s="3">
        <f>MONTH(tbl_Pardavimai[[#This Row],[Data]])</f>
        <v/>
      </c>
      <c r="C740" t="inlineStr">
        <is>
          <t>Vilnius</t>
        </is>
      </c>
      <c r="D740" s="3">
        <f>YEAR(tbl_Pardavimai[[#This Row],[Data]])</f>
        <v/>
      </c>
      <c r="E740" t="inlineStr">
        <is>
          <t>Šviestuvai</t>
        </is>
      </c>
      <c r="F740" s="4" t="n">
        <v>398.64</v>
      </c>
      <c r="G740" s="5" t="n">
        <v>5</v>
      </c>
    </row>
    <row r="741">
      <c r="A741" s="2" t="n">
        <v>45650</v>
      </c>
      <c r="B741" s="3">
        <f>MONTH(tbl_Pardavimai[[#This Row],[Data]])</f>
        <v/>
      </c>
      <c r="C741" t="inlineStr">
        <is>
          <t>Vilnius</t>
        </is>
      </c>
      <c r="D741" s="3">
        <f>YEAR(tbl_Pardavimai[[#This Row],[Data]])</f>
        <v/>
      </c>
      <c r="E741" t="inlineStr">
        <is>
          <t>Aksesuarai</t>
        </is>
      </c>
      <c r="F741" s="4" t="n">
        <v>274.33</v>
      </c>
      <c r="G741" s="5" t="n">
        <v>7</v>
      </c>
    </row>
    <row r="742">
      <c r="A742" s="2" t="n">
        <v>45650</v>
      </c>
      <c r="B742" s="3">
        <f>MONTH(tbl_Pardavimai[[#This Row],[Data]])</f>
        <v/>
      </c>
      <c r="C742" t="inlineStr">
        <is>
          <t>Vilnius</t>
        </is>
      </c>
      <c r="D742" s="3">
        <f>YEAR(tbl_Pardavimai[[#This Row],[Data]])</f>
        <v/>
      </c>
      <c r="E742" t="inlineStr">
        <is>
          <t>Elektronika</t>
        </is>
      </c>
      <c r="F742" s="4" t="n">
        <v>2288.75</v>
      </c>
      <c r="G742" s="5" t="n">
        <v>10</v>
      </c>
    </row>
    <row r="743">
      <c r="A743" s="2" t="n">
        <v>45650</v>
      </c>
      <c r="B743" s="3">
        <f>MONTH(tbl_Pardavimai[[#This Row],[Data]])</f>
        <v/>
      </c>
      <c r="C743" t="inlineStr">
        <is>
          <t>Kaunas</t>
        </is>
      </c>
      <c r="D743" s="3">
        <f>YEAR(tbl_Pardavimai[[#This Row],[Data]])</f>
        <v/>
      </c>
      <c r="E743" t="inlineStr">
        <is>
          <t>Elektronika</t>
        </is>
      </c>
      <c r="F743" s="4" t="n">
        <v>2000.63</v>
      </c>
      <c r="G743" s="5" t="n">
        <v>10</v>
      </c>
    </row>
    <row r="744">
      <c r="A744" s="2" t="n">
        <v>45651</v>
      </c>
      <c r="B744" s="3">
        <f>MONTH(tbl_Pardavimai[[#This Row],[Data]])</f>
        <v/>
      </c>
      <c r="C744" t="inlineStr">
        <is>
          <t>Vilnius</t>
        </is>
      </c>
      <c r="D744" s="3">
        <f>YEAR(tbl_Pardavimai[[#This Row],[Data]])</f>
        <v/>
      </c>
      <c r="E744" t="inlineStr">
        <is>
          <t>Elektronika</t>
        </is>
      </c>
      <c r="F744" s="4" t="n">
        <v>816.22</v>
      </c>
      <c r="G744" s="5" t="n">
        <v>4</v>
      </c>
    </row>
    <row r="745">
      <c r="A745" s="2" t="n">
        <v>45651</v>
      </c>
      <c r="B745" s="3">
        <f>MONTH(tbl_Pardavimai[[#This Row],[Data]])</f>
        <v/>
      </c>
      <c r="C745" t="inlineStr">
        <is>
          <t>Vilnius</t>
        </is>
      </c>
      <c r="D745" s="3">
        <f>YEAR(tbl_Pardavimai[[#This Row],[Data]])</f>
        <v/>
      </c>
      <c r="E745" t="inlineStr">
        <is>
          <t>Šviestuvai</t>
        </is>
      </c>
      <c r="F745" s="4" t="n">
        <v>637.42</v>
      </c>
      <c r="G745" s="5" t="n">
        <v>7</v>
      </c>
    </row>
    <row r="746">
      <c r="A746" s="2" t="n">
        <v>45651</v>
      </c>
      <c r="B746" s="3">
        <f>MONTH(tbl_Pardavimai[[#This Row],[Data]])</f>
        <v/>
      </c>
      <c r="C746" t="inlineStr">
        <is>
          <t>Kaunas</t>
        </is>
      </c>
      <c r="D746" s="3">
        <f>YEAR(tbl_Pardavimai[[#This Row],[Data]])</f>
        <v/>
      </c>
      <c r="E746" t="inlineStr">
        <is>
          <t>Šviestuvai</t>
        </is>
      </c>
      <c r="F746" s="4" t="n">
        <v>193.12</v>
      </c>
      <c r="G746" s="5" t="n">
        <v>2</v>
      </c>
    </row>
    <row r="747">
      <c r="A747" s="2" t="n">
        <v>45651</v>
      </c>
      <c r="B747" s="3">
        <f>MONTH(tbl_Pardavimai[[#This Row],[Data]])</f>
        <v/>
      </c>
      <c r="C747" t="inlineStr">
        <is>
          <t>Vilnius</t>
        </is>
      </c>
      <c r="D747" s="3">
        <f>YEAR(tbl_Pardavimai[[#This Row],[Data]])</f>
        <v/>
      </c>
      <c r="E747" t="inlineStr">
        <is>
          <t>Elektronika</t>
        </is>
      </c>
      <c r="F747" s="4" t="n">
        <v>379.31</v>
      </c>
      <c r="G747" s="5" t="n">
        <v>2</v>
      </c>
    </row>
    <row r="748">
      <c r="A748" s="2" t="n">
        <v>45652</v>
      </c>
      <c r="B748" s="3">
        <f>MONTH(tbl_Pardavimai[[#This Row],[Data]])</f>
        <v/>
      </c>
      <c r="C748" t="inlineStr">
        <is>
          <t>Vilnius</t>
        </is>
      </c>
      <c r="D748" s="3">
        <f>YEAR(tbl_Pardavimai[[#This Row],[Data]])</f>
        <v/>
      </c>
      <c r="E748" t="inlineStr">
        <is>
          <t>Šviestuvai</t>
        </is>
      </c>
      <c r="F748" s="4" t="n">
        <v>667.6799999999999</v>
      </c>
      <c r="G748" s="5" t="n">
        <v>7</v>
      </c>
    </row>
    <row r="749">
      <c r="A749" s="2" t="n">
        <v>45652</v>
      </c>
      <c r="B749" s="3">
        <f>MONTH(tbl_Pardavimai[[#This Row],[Data]])</f>
        <v/>
      </c>
      <c r="C749" t="inlineStr">
        <is>
          <t>Vilnius</t>
        </is>
      </c>
      <c r="D749" s="3">
        <f>YEAR(tbl_Pardavimai[[#This Row],[Data]])</f>
        <v/>
      </c>
      <c r="E749" t="inlineStr">
        <is>
          <t>Elektronika</t>
        </is>
      </c>
      <c r="F749" s="4" t="n">
        <v>404.08</v>
      </c>
      <c r="G749" s="5" t="n">
        <v>2</v>
      </c>
    </row>
    <row r="750">
      <c r="A750" s="2" t="n">
        <v>45653</v>
      </c>
      <c r="B750" s="3">
        <f>MONTH(tbl_Pardavimai[[#This Row],[Data]])</f>
        <v/>
      </c>
      <c r="C750" t="inlineStr">
        <is>
          <t>Vilnius</t>
        </is>
      </c>
      <c r="D750" s="3">
        <f>YEAR(tbl_Pardavimai[[#This Row],[Data]])</f>
        <v/>
      </c>
      <c r="E750" t="inlineStr">
        <is>
          <t>Aksesuarai</t>
        </is>
      </c>
      <c r="F750" s="4" t="n">
        <v>343.38</v>
      </c>
      <c r="G750" s="5" t="n">
        <v>8</v>
      </c>
    </row>
    <row r="751">
      <c r="A751" s="2" t="n">
        <v>45653</v>
      </c>
      <c r="B751" s="3">
        <f>MONTH(tbl_Pardavimai[[#This Row],[Data]])</f>
        <v/>
      </c>
      <c r="C751" t="inlineStr">
        <is>
          <t>Klaipėda</t>
        </is>
      </c>
      <c r="D751" s="3">
        <f>YEAR(tbl_Pardavimai[[#This Row],[Data]])</f>
        <v/>
      </c>
      <c r="E751" t="inlineStr">
        <is>
          <t>Buitinė technika</t>
        </is>
      </c>
      <c r="F751" s="4" t="n">
        <v>1450.21</v>
      </c>
      <c r="G751" s="5" t="n">
        <v>8</v>
      </c>
    </row>
    <row r="752">
      <c r="A752" s="2" t="n">
        <v>45653</v>
      </c>
      <c r="B752" s="3">
        <f>MONTH(tbl_Pardavimai[[#This Row],[Data]])</f>
        <v/>
      </c>
      <c r="C752" t="inlineStr">
        <is>
          <t>Vilnius</t>
        </is>
      </c>
      <c r="D752" s="3">
        <f>YEAR(tbl_Pardavimai[[#This Row],[Data]])</f>
        <v/>
      </c>
      <c r="E752" t="inlineStr">
        <is>
          <t>Šviestuvai</t>
        </is>
      </c>
      <c r="F752" s="4" t="n">
        <v>399.73</v>
      </c>
      <c r="G752" s="5" t="n">
        <v>4</v>
      </c>
    </row>
    <row r="753">
      <c r="A753" s="2" t="n">
        <v>45653</v>
      </c>
      <c r="B753" s="3">
        <f>MONTH(tbl_Pardavimai[[#This Row],[Data]])</f>
        <v/>
      </c>
      <c r="C753" t="inlineStr">
        <is>
          <t>Vilnius</t>
        </is>
      </c>
      <c r="D753" s="3">
        <f>YEAR(tbl_Pardavimai[[#This Row],[Data]])</f>
        <v/>
      </c>
      <c r="E753" t="inlineStr">
        <is>
          <t>Elektronika</t>
        </is>
      </c>
      <c r="F753" s="4" t="n">
        <v>1324.5</v>
      </c>
      <c r="G753" s="5" t="n">
        <v>6</v>
      </c>
    </row>
    <row r="754">
      <c r="A754" s="2" t="n">
        <v>45654</v>
      </c>
      <c r="B754" s="3">
        <f>MONTH(tbl_Pardavimai[[#This Row],[Data]])</f>
        <v/>
      </c>
      <c r="C754" t="inlineStr">
        <is>
          <t>Klaipėda</t>
        </is>
      </c>
      <c r="D754" s="3">
        <f>YEAR(tbl_Pardavimai[[#This Row],[Data]])</f>
        <v/>
      </c>
      <c r="E754" t="inlineStr">
        <is>
          <t>Aksesuarai</t>
        </is>
      </c>
      <c r="F754" s="4" t="n">
        <v>85.63</v>
      </c>
      <c r="G754" s="5" t="n">
        <v>2</v>
      </c>
    </row>
    <row r="755">
      <c r="A755" s="2" t="n">
        <v>45654</v>
      </c>
      <c r="B755" s="3">
        <f>MONTH(tbl_Pardavimai[[#This Row],[Data]])</f>
        <v/>
      </c>
      <c r="C755" t="inlineStr">
        <is>
          <t>Kaunas</t>
        </is>
      </c>
      <c r="D755" s="3">
        <f>YEAR(tbl_Pardavimai[[#This Row],[Data]])</f>
        <v/>
      </c>
      <c r="E755" t="inlineStr">
        <is>
          <t>Šviestuvai</t>
        </is>
      </c>
      <c r="F755" s="4" t="n">
        <v>374.29</v>
      </c>
      <c r="G755" s="5" t="n">
        <v>4</v>
      </c>
    </row>
    <row r="756">
      <c r="A756" s="2" t="n">
        <v>45654</v>
      </c>
      <c r="B756" s="3">
        <f>MONTH(tbl_Pardavimai[[#This Row],[Data]])</f>
        <v/>
      </c>
      <c r="C756" t="inlineStr">
        <is>
          <t>Kaunas</t>
        </is>
      </c>
      <c r="D756" s="3">
        <f>YEAR(tbl_Pardavimai[[#This Row],[Data]])</f>
        <v/>
      </c>
      <c r="E756" t="inlineStr">
        <is>
          <t>Šviestuvai</t>
        </is>
      </c>
      <c r="F756" s="4" t="n">
        <v>701.15</v>
      </c>
      <c r="G756" s="5" t="n">
        <v>9</v>
      </c>
    </row>
    <row r="757">
      <c r="A757" s="2" t="n">
        <v>45655</v>
      </c>
      <c r="B757" s="3">
        <f>MONTH(tbl_Pardavimai[[#This Row],[Data]])</f>
        <v/>
      </c>
      <c r="C757" t="inlineStr">
        <is>
          <t>Kaunas</t>
        </is>
      </c>
      <c r="D757" s="3">
        <f>YEAR(tbl_Pardavimai[[#This Row],[Data]])</f>
        <v/>
      </c>
      <c r="E757" t="inlineStr">
        <is>
          <t>Elektronika</t>
        </is>
      </c>
      <c r="F757" s="4" t="n">
        <v>734.72</v>
      </c>
      <c r="G757" s="5" t="n">
        <v>4</v>
      </c>
    </row>
    <row r="758">
      <c r="A758" s="2" t="n">
        <v>45655</v>
      </c>
      <c r="B758" s="3">
        <f>MONTH(tbl_Pardavimai[[#This Row],[Data]])</f>
        <v/>
      </c>
      <c r="C758" t="inlineStr">
        <is>
          <t>Kaunas</t>
        </is>
      </c>
      <c r="D758" s="3">
        <f>YEAR(tbl_Pardavimai[[#This Row],[Data]])</f>
        <v/>
      </c>
      <c r="E758" t="inlineStr">
        <is>
          <t>Buitinė technika</t>
        </is>
      </c>
      <c r="F758" s="4" t="n">
        <v>1121.44</v>
      </c>
      <c r="G758" s="5" t="n">
        <v>7</v>
      </c>
    </row>
    <row r="759">
      <c r="A759" s="2" t="n">
        <v>45655</v>
      </c>
      <c r="B759" s="3">
        <f>MONTH(tbl_Pardavimai[[#This Row],[Data]])</f>
        <v/>
      </c>
      <c r="C759" t="inlineStr">
        <is>
          <t>Vilnius</t>
        </is>
      </c>
      <c r="D759" s="3">
        <f>YEAR(tbl_Pardavimai[[#This Row],[Data]])</f>
        <v/>
      </c>
      <c r="E759" t="inlineStr">
        <is>
          <t>Aksesuarai</t>
        </is>
      </c>
      <c r="F759" s="4" t="n">
        <v>105.88</v>
      </c>
      <c r="G759" s="5" t="n">
        <v>2</v>
      </c>
    </row>
    <row r="760">
      <c r="A760" s="2" t="n">
        <v>45656</v>
      </c>
      <c r="B760" s="3">
        <f>MONTH(tbl_Pardavimai[[#This Row],[Data]])</f>
        <v/>
      </c>
      <c r="C760" t="inlineStr">
        <is>
          <t>Klaipėda</t>
        </is>
      </c>
      <c r="D760" s="3">
        <f>YEAR(tbl_Pardavimai[[#This Row],[Data]])</f>
        <v/>
      </c>
      <c r="E760" t="inlineStr">
        <is>
          <t>Elektronika</t>
        </is>
      </c>
      <c r="F760" s="4" t="n">
        <v>1040.7</v>
      </c>
      <c r="G760" s="5" t="n">
        <v>5</v>
      </c>
    </row>
    <row r="761">
      <c r="A761" s="2" t="n">
        <v>45656</v>
      </c>
      <c r="B761" s="3">
        <f>MONTH(tbl_Pardavimai[[#This Row],[Data]])</f>
        <v/>
      </c>
      <c r="C761" t="inlineStr">
        <is>
          <t>Klaipėda</t>
        </is>
      </c>
      <c r="D761" s="3">
        <f>YEAR(tbl_Pardavimai[[#This Row],[Data]])</f>
        <v/>
      </c>
      <c r="E761" t="inlineStr">
        <is>
          <t>Elektronika</t>
        </is>
      </c>
      <c r="F761" s="4" t="n">
        <v>771.05</v>
      </c>
      <c r="G761" s="5" t="n">
        <v>4</v>
      </c>
    </row>
    <row r="762">
      <c r="A762" s="2" t="n">
        <v>45656</v>
      </c>
      <c r="B762" s="3">
        <f>MONTH(tbl_Pardavimai[[#This Row],[Data]])</f>
        <v/>
      </c>
      <c r="C762" t="inlineStr">
        <is>
          <t>Klaipėda</t>
        </is>
      </c>
      <c r="D762" s="3">
        <f>YEAR(tbl_Pardavimai[[#This Row],[Data]])</f>
        <v/>
      </c>
      <c r="E762" t="inlineStr">
        <is>
          <t>Šviestuvai</t>
        </is>
      </c>
      <c r="F762" s="4" t="n">
        <v>803.73</v>
      </c>
      <c r="G762" s="5" t="n">
        <v>9</v>
      </c>
    </row>
    <row r="763">
      <c r="A763" s="2" t="n">
        <v>45657</v>
      </c>
      <c r="B763" s="3">
        <f>MONTH(tbl_Pardavimai[[#This Row],[Data]])</f>
        <v/>
      </c>
      <c r="C763" t="inlineStr">
        <is>
          <t>Vilnius</t>
        </is>
      </c>
      <c r="D763" s="3">
        <f>YEAR(tbl_Pardavimai[[#This Row],[Data]])</f>
        <v/>
      </c>
      <c r="E763" t="inlineStr">
        <is>
          <t>Elektronika</t>
        </is>
      </c>
      <c r="F763" s="4" t="n">
        <v>808.71</v>
      </c>
      <c r="G763" s="5" t="n">
        <v>4</v>
      </c>
    </row>
    <row r="764">
      <c r="A764" s="2" t="n">
        <v>45657</v>
      </c>
      <c r="B764" s="3">
        <f>MONTH(tbl_Pardavimai[[#This Row],[Data]])</f>
        <v/>
      </c>
      <c r="C764" t="inlineStr">
        <is>
          <t>Kaunas</t>
        </is>
      </c>
      <c r="D764" s="3">
        <f>YEAR(tbl_Pardavimai[[#This Row],[Data]])</f>
        <v/>
      </c>
      <c r="E764" t="inlineStr">
        <is>
          <t>Aksesuarai</t>
        </is>
      </c>
      <c r="F764" s="4" t="n">
        <v>85.53</v>
      </c>
      <c r="G764" s="5" t="n">
        <v>2</v>
      </c>
    </row>
    <row r="765">
      <c r="A765" s="2" t="n">
        <v>45658</v>
      </c>
      <c r="B765" s="3">
        <f>MONTH(tbl_Pardavimai[[#This Row],[Data]])</f>
        <v/>
      </c>
      <c r="C765" t="inlineStr">
        <is>
          <t>Kaunas</t>
        </is>
      </c>
      <c r="D765" s="3">
        <f>YEAR(tbl_Pardavimai[[#This Row],[Data]])</f>
        <v/>
      </c>
      <c r="E765" t="inlineStr">
        <is>
          <t>Elektronika</t>
        </is>
      </c>
      <c r="F765" s="4" t="n">
        <v>1536.97</v>
      </c>
      <c r="G765" s="5" t="n">
        <v>7</v>
      </c>
    </row>
    <row r="766">
      <c r="A766" s="2" t="n">
        <v>45658</v>
      </c>
      <c r="B766" s="3">
        <f>MONTH(tbl_Pardavimai[[#This Row],[Data]])</f>
        <v/>
      </c>
      <c r="C766" t="inlineStr">
        <is>
          <t>Vilnius</t>
        </is>
      </c>
      <c r="D766" s="3">
        <f>YEAR(tbl_Pardavimai[[#This Row],[Data]])</f>
        <v/>
      </c>
      <c r="E766" t="inlineStr">
        <is>
          <t>Šviestuvai</t>
        </is>
      </c>
      <c r="F766" s="4" t="n">
        <v>681.05</v>
      </c>
      <c r="G766" s="5" t="n">
        <v>7</v>
      </c>
    </row>
    <row r="767">
      <c r="A767" s="2" t="n">
        <v>45659</v>
      </c>
      <c r="B767" s="3">
        <f>MONTH(tbl_Pardavimai[[#This Row],[Data]])</f>
        <v/>
      </c>
      <c r="C767" t="inlineStr">
        <is>
          <t>Kaunas</t>
        </is>
      </c>
      <c r="D767" s="3">
        <f>YEAR(tbl_Pardavimai[[#This Row],[Data]])</f>
        <v/>
      </c>
      <c r="E767" t="inlineStr">
        <is>
          <t>Buitinė technika</t>
        </is>
      </c>
      <c r="F767" s="4" t="n">
        <v>334.48</v>
      </c>
      <c r="G767" s="5" t="n">
        <v>2</v>
      </c>
    </row>
    <row r="768">
      <c r="A768" s="2" t="n">
        <v>45659</v>
      </c>
      <c r="B768" s="3">
        <f>MONTH(tbl_Pardavimai[[#This Row],[Data]])</f>
        <v/>
      </c>
      <c r="C768" t="inlineStr">
        <is>
          <t>Klaipėda</t>
        </is>
      </c>
      <c r="D768" s="3">
        <f>YEAR(tbl_Pardavimai[[#This Row],[Data]])</f>
        <v/>
      </c>
      <c r="E768" t="inlineStr">
        <is>
          <t>Elektronika</t>
        </is>
      </c>
      <c r="F768" s="4" t="n">
        <v>1096.9</v>
      </c>
      <c r="G768" s="5" t="n">
        <v>5</v>
      </c>
    </row>
    <row r="769">
      <c r="A769" s="2" t="n">
        <v>45660</v>
      </c>
      <c r="B769" s="3">
        <f>MONTH(tbl_Pardavimai[[#This Row],[Data]])</f>
        <v/>
      </c>
      <c r="C769" t="inlineStr">
        <is>
          <t>Vilnius</t>
        </is>
      </c>
      <c r="D769" s="3">
        <f>YEAR(tbl_Pardavimai[[#This Row],[Data]])</f>
        <v/>
      </c>
      <c r="E769" t="inlineStr">
        <is>
          <t>Buitinė technika</t>
        </is>
      </c>
      <c r="F769" s="4" t="n">
        <v>1318.59</v>
      </c>
      <c r="G769" s="5" t="n">
        <v>8</v>
      </c>
    </row>
    <row r="770">
      <c r="A770" s="2" t="n">
        <v>45661</v>
      </c>
      <c r="B770" s="3">
        <f>MONTH(tbl_Pardavimai[[#This Row],[Data]])</f>
        <v/>
      </c>
      <c r="C770" t="inlineStr">
        <is>
          <t>Vilnius</t>
        </is>
      </c>
      <c r="D770" s="3">
        <f>YEAR(tbl_Pardavimai[[#This Row],[Data]])</f>
        <v/>
      </c>
      <c r="E770" t="inlineStr">
        <is>
          <t>Elektronika</t>
        </is>
      </c>
      <c r="F770" s="4" t="n">
        <v>842.03</v>
      </c>
      <c r="G770" s="5" t="n">
        <v>4</v>
      </c>
    </row>
    <row r="771">
      <c r="A771" s="2" t="n">
        <v>45661</v>
      </c>
      <c r="B771" s="3">
        <f>MONTH(tbl_Pardavimai[[#This Row],[Data]])</f>
        <v/>
      </c>
      <c r="C771" t="inlineStr">
        <is>
          <t>Klaipėda</t>
        </is>
      </c>
      <c r="D771" s="3">
        <f>YEAR(tbl_Pardavimai[[#This Row],[Data]])</f>
        <v/>
      </c>
      <c r="E771" t="inlineStr">
        <is>
          <t>Šviestuvai</t>
        </is>
      </c>
      <c r="F771" s="4" t="n">
        <v>299.42</v>
      </c>
      <c r="G771" s="5" t="n">
        <v>3</v>
      </c>
    </row>
    <row r="772">
      <c r="A772" s="2" t="n">
        <v>45662</v>
      </c>
      <c r="B772" s="3">
        <f>MONTH(tbl_Pardavimai[[#This Row],[Data]])</f>
        <v/>
      </c>
      <c r="C772" t="inlineStr">
        <is>
          <t>Kaunas</t>
        </is>
      </c>
      <c r="D772" s="3">
        <f>YEAR(tbl_Pardavimai[[#This Row],[Data]])</f>
        <v/>
      </c>
      <c r="E772" t="inlineStr">
        <is>
          <t>Elektronika</t>
        </is>
      </c>
      <c r="F772" s="4" t="n">
        <v>1104.85</v>
      </c>
      <c r="G772" s="5" t="n">
        <v>5</v>
      </c>
    </row>
    <row r="773">
      <c r="A773" s="2" t="n">
        <v>45662</v>
      </c>
      <c r="B773" s="3">
        <f>MONTH(tbl_Pardavimai[[#This Row],[Data]])</f>
        <v/>
      </c>
      <c r="C773" t="inlineStr">
        <is>
          <t>Vilnius</t>
        </is>
      </c>
      <c r="D773" s="3">
        <f>YEAR(tbl_Pardavimai[[#This Row],[Data]])</f>
        <v/>
      </c>
      <c r="E773" t="inlineStr">
        <is>
          <t>Aksesuarai</t>
        </is>
      </c>
      <c r="F773" s="4" t="n">
        <v>163</v>
      </c>
      <c r="G773" s="5" t="n">
        <v>3</v>
      </c>
    </row>
    <row r="774">
      <c r="A774" s="2" t="n">
        <v>45663</v>
      </c>
      <c r="B774" s="3">
        <f>MONTH(tbl_Pardavimai[[#This Row],[Data]])</f>
        <v/>
      </c>
      <c r="C774" t="inlineStr">
        <is>
          <t>Kaunas</t>
        </is>
      </c>
      <c r="D774" s="3">
        <f>YEAR(tbl_Pardavimai[[#This Row],[Data]])</f>
        <v/>
      </c>
      <c r="E774" t="inlineStr">
        <is>
          <t>Šviestuvai</t>
        </is>
      </c>
      <c r="F774" s="4" t="n">
        <v>219.91</v>
      </c>
      <c r="G774" s="5" t="n">
        <v>2</v>
      </c>
    </row>
    <row r="775">
      <c r="A775" s="2" t="n">
        <v>45663</v>
      </c>
      <c r="B775" s="3">
        <f>MONTH(tbl_Pardavimai[[#This Row],[Data]])</f>
        <v/>
      </c>
      <c r="C775" t="inlineStr">
        <is>
          <t>Vilnius</t>
        </is>
      </c>
      <c r="D775" s="3">
        <f>YEAR(tbl_Pardavimai[[#This Row],[Data]])</f>
        <v/>
      </c>
      <c r="E775" t="inlineStr">
        <is>
          <t>Aksesuarai</t>
        </is>
      </c>
      <c r="F775" s="4" t="n">
        <v>420.71</v>
      </c>
      <c r="G775" s="5" t="n">
        <v>9</v>
      </c>
    </row>
    <row r="776">
      <c r="A776" s="2" t="n">
        <v>45664</v>
      </c>
      <c r="B776" s="3">
        <f>MONTH(tbl_Pardavimai[[#This Row],[Data]])</f>
        <v/>
      </c>
      <c r="C776" t="inlineStr">
        <is>
          <t>Vilnius</t>
        </is>
      </c>
      <c r="D776" s="3">
        <f>YEAR(tbl_Pardavimai[[#This Row],[Data]])</f>
        <v/>
      </c>
      <c r="E776" t="inlineStr">
        <is>
          <t>Elektronika</t>
        </is>
      </c>
      <c r="F776" s="4" t="n">
        <v>579.36</v>
      </c>
      <c r="G776" s="5" t="n">
        <v>3</v>
      </c>
    </row>
    <row r="777">
      <c r="A777" s="2" t="n">
        <v>45664</v>
      </c>
      <c r="B777" s="3">
        <f>MONTH(tbl_Pardavimai[[#This Row],[Data]])</f>
        <v/>
      </c>
      <c r="C777" t="inlineStr">
        <is>
          <t>Vilnius</t>
        </is>
      </c>
      <c r="D777" s="3">
        <f>YEAR(tbl_Pardavimai[[#This Row],[Data]])</f>
        <v/>
      </c>
      <c r="E777" t="inlineStr">
        <is>
          <t>Elektronika</t>
        </is>
      </c>
      <c r="F777" s="4" t="n">
        <v>1878.6</v>
      </c>
      <c r="G777" s="5" t="n">
        <v>9</v>
      </c>
    </row>
    <row r="778">
      <c r="A778" s="2" t="n">
        <v>45665</v>
      </c>
      <c r="B778" s="3">
        <f>MONTH(tbl_Pardavimai[[#This Row],[Data]])</f>
        <v/>
      </c>
      <c r="C778" t="inlineStr">
        <is>
          <t>Vilnius</t>
        </is>
      </c>
      <c r="D778" s="3">
        <f>YEAR(tbl_Pardavimai[[#This Row],[Data]])</f>
        <v/>
      </c>
      <c r="E778" t="inlineStr">
        <is>
          <t>Buitinė technika</t>
        </is>
      </c>
      <c r="F778" s="4" t="n">
        <v>1293.38</v>
      </c>
      <c r="G778" s="5" t="n">
        <v>8</v>
      </c>
    </row>
    <row r="779">
      <c r="A779" s="2" t="n">
        <v>45665</v>
      </c>
      <c r="B779" s="3">
        <f>MONTH(tbl_Pardavimai[[#This Row],[Data]])</f>
        <v/>
      </c>
      <c r="C779" t="inlineStr">
        <is>
          <t>Kaunas</t>
        </is>
      </c>
      <c r="D779" s="3">
        <f>YEAR(tbl_Pardavimai[[#This Row],[Data]])</f>
        <v/>
      </c>
      <c r="E779" t="inlineStr">
        <is>
          <t>Šviestuvai</t>
        </is>
      </c>
      <c r="F779" s="4" t="n">
        <v>383.2</v>
      </c>
      <c r="G779" s="5" t="n">
        <v>4</v>
      </c>
    </row>
    <row r="780">
      <c r="A780" s="2" t="n">
        <v>45666</v>
      </c>
      <c r="B780" s="3">
        <f>MONTH(tbl_Pardavimai[[#This Row],[Data]])</f>
        <v/>
      </c>
      <c r="C780" t="inlineStr">
        <is>
          <t>Vilnius</t>
        </is>
      </c>
      <c r="D780" s="3">
        <f>YEAR(tbl_Pardavimai[[#This Row],[Data]])</f>
        <v/>
      </c>
      <c r="E780" t="inlineStr">
        <is>
          <t>Buitinė technika</t>
        </is>
      </c>
      <c r="F780" s="4" t="n">
        <v>1156.48</v>
      </c>
      <c r="G780" s="5" t="n">
        <v>7</v>
      </c>
    </row>
    <row r="781">
      <c r="A781" s="2" t="n">
        <v>45666</v>
      </c>
      <c r="B781" s="3">
        <f>MONTH(tbl_Pardavimai[[#This Row],[Data]])</f>
        <v/>
      </c>
      <c r="C781" t="inlineStr">
        <is>
          <t>Kaunas</t>
        </is>
      </c>
      <c r="D781" s="3">
        <f>YEAR(tbl_Pardavimai[[#This Row],[Data]])</f>
        <v/>
      </c>
      <c r="E781" t="inlineStr">
        <is>
          <t>Aksesuarai</t>
        </is>
      </c>
      <c r="F781" s="4" t="n">
        <v>363.31</v>
      </c>
      <c r="G781" s="5" t="n">
        <v>7</v>
      </c>
    </row>
    <row r="782">
      <c r="A782" s="2" t="n">
        <v>45667</v>
      </c>
      <c r="B782" s="3">
        <f>MONTH(tbl_Pardavimai[[#This Row],[Data]])</f>
        <v/>
      </c>
      <c r="C782" t="inlineStr">
        <is>
          <t>Vilnius</t>
        </is>
      </c>
      <c r="D782" s="3">
        <f>YEAR(tbl_Pardavimai[[#This Row],[Data]])</f>
        <v/>
      </c>
      <c r="E782" t="inlineStr">
        <is>
          <t>Buitinė technika</t>
        </is>
      </c>
      <c r="F782" s="4" t="n">
        <v>603.04</v>
      </c>
      <c r="G782" s="5" t="n">
        <v>4</v>
      </c>
    </row>
    <row r="783">
      <c r="A783" s="2" t="n">
        <v>45667</v>
      </c>
      <c r="B783" s="3">
        <f>MONTH(tbl_Pardavimai[[#This Row],[Data]])</f>
        <v/>
      </c>
      <c r="C783" t="inlineStr">
        <is>
          <t>Kaunas</t>
        </is>
      </c>
      <c r="D783" s="3">
        <f>YEAR(tbl_Pardavimai[[#This Row],[Data]])</f>
        <v/>
      </c>
      <c r="E783" t="inlineStr">
        <is>
          <t>Buitinė technika</t>
        </is>
      </c>
      <c r="F783" s="4" t="n">
        <v>546.5700000000001</v>
      </c>
      <c r="G783" s="5" t="n">
        <v>3</v>
      </c>
    </row>
    <row r="784">
      <c r="A784" s="2" t="n">
        <v>45668</v>
      </c>
      <c r="B784" s="3">
        <f>MONTH(tbl_Pardavimai[[#This Row],[Data]])</f>
        <v/>
      </c>
      <c r="C784" t="inlineStr">
        <is>
          <t>Vilnius</t>
        </is>
      </c>
      <c r="D784" s="3">
        <f>YEAR(tbl_Pardavimai[[#This Row],[Data]])</f>
        <v/>
      </c>
      <c r="E784" t="inlineStr">
        <is>
          <t>Šviestuvai</t>
        </is>
      </c>
      <c r="F784" s="4" t="n">
        <v>768.5700000000001</v>
      </c>
      <c r="G784" s="5" t="n">
        <v>8</v>
      </c>
    </row>
    <row r="785">
      <c r="A785" s="2" t="n">
        <v>45668</v>
      </c>
      <c r="B785" s="3">
        <f>MONTH(tbl_Pardavimai[[#This Row],[Data]])</f>
        <v/>
      </c>
      <c r="C785" t="inlineStr">
        <is>
          <t>Vilnius</t>
        </is>
      </c>
      <c r="D785" s="3">
        <f>YEAR(tbl_Pardavimai[[#This Row],[Data]])</f>
        <v/>
      </c>
      <c r="E785" t="inlineStr">
        <is>
          <t>Aksesuarai</t>
        </is>
      </c>
      <c r="F785" s="4" t="n">
        <v>486.09</v>
      </c>
      <c r="G785" s="5" t="n">
        <v>10</v>
      </c>
    </row>
    <row r="786">
      <c r="A786" s="2" t="n">
        <v>45669</v>
      </c>
      <c r="B786" s="3">
        <f>MONTH(tbl_Pardavimai[[#This Row],[Data]])</f>
        <v/>
      </c>
      <c r="C786" t="inlineStr">
        <is>
          <t>Kaunas</t>
        </is>
      </c>
      <c r="D786" s="3">
        <f>YEAR(tbl_Pardavimai[[#This Row],[Data]])</f>
        <v/>
      </c>
      <c r="E786" t="inlineStr">
        <is>
          <t>Elektronika</t>
        </is>
      </c>
      <c r="F786" s="4" t="n">
        <v>623.23</v>
      </c>
      <c r="G786" s="5" t="n">
        <v>3</v>
      </c>
    </row>
    <row r="787">
      <c r="A787" s="2" t="n">
        <v>45669</v>
      </c>
      <c r="B787" s="3">
        <f>MONTH(tbl_Pardavimai[[#This Row],[Data]])</f>
        <v/>
      </c>
      <c r="C787" t="inlineStr">
        <is>
          <t>Vilnius</t>
        </is>
      </c>
      <c r="D787" s="3">
        <f>YEAR(tbl_Pardavimai[[#This Row],[Data]])</f>
        <v/>
      </c>
      <c r="E787" t="inlineStr">
        <is>
          <t>Šviestuvai</t>
        </is>
      </c>
      <c r="F787" s="4" t="n">
        <v>273.13</v>
      </c>
      <c r="G787" s="5" t="n">
        <v>3</v>
      </c>
    </row>
    <row r="788">
      <c r="A788" s="2" t="n">
        <v>45670</v>
      </c>
      <c r="B788" s="3">
        <f>MONTH(tbl_Pardavimai[[#This Row],[Data]])</f>
        <v/>
      </c>
      <c r="C788" t="inlineStr">
        <is>
          <t>Klaipėda</t>
        </is>
      </c>
      <c r="D788" s="3">
        <f>YEAR(tbl_Pardavimai[[#This Row],[Data]])</f>
        <v/>
      </c>
      <c r="E788" t="inlineStr">
        <is>
          <t>Elektronika</t>
        </is>
      </c>
      <c r="F788" s="4" t="n">
        <v>1532.54</v>
      </c>
      <c r="G788" s="5" t="n">
        <v>7</v>
      </c>
    </row>
    <row r="789">
      <c r="A789" s="2" t="n">
        <v>45670</v>
      </c>
      <c r="B789" s="3">
        <f>MONTH(tbl_Pardavimai[[#This Row],[Data]])</f>
        <v/>
      </c>
      <c r="C789" t="inlineStr">
        <is>
          <t>Kaunas</t>
        </is>
      </c>
      <c r="D789" s="3">
        <f>YEAR(tbl_Pardavimai[[#This Row],[Data]])</f>
        <v/>
      </c>
      <c r="E789" t="inlineStr">
        <is>
          <t>Šviestuvai</t>
        </is>
      </c>
      <c r="F789" s="4" t="n">
        <v>1015.98</v>
      </c>
      <c r="G789" s="5" t="n">
        <v>10</v>
      </c>
    </row>
    <row r="790">
      <c r="A790" s="2" t="n">
        <v>45671</v>
      </c>
      <c r="B790" s="3">
        <f>MONTH(tbl_Pardavimai[[#This Row],[Data]])</f>
        <v/>
      </c>
      <c r="C790" t="inlineStr">
        <is>
          <t>Klaipėda</t>
        </is>
      </c>
      <c r="D790" s="3">
        <f>YEAR(tbl_Pardavimai[[#This Row],[Data]])</f>
        <v/>
      </c>
      <c r="E790" t="inlineStr">
        <is>
          <t>Elektronika</t>
        </is>
      </c>
      <c r="F790" s="4" t="n">
        <v>686.15</v>
      </c>
      <c r="G790" s="5" t="n">
        <v>3</v>
      </c>
    </row>
    <row r="791">
      <c r="A791" s="2" t="n">
        <v>45671</v>
      </c>
      <c r="B791" s="3">
        <f>MONTH(tbl_Pardavimai[[#This Row],[Data]])</f>
        <v/>
      </c>
      <c r="C791" t="inlineStr">
        <is>
          <t>Kaunas</t>
        </is>
      </c>
      <c r="D791" s="3">
        <f>YEAR(tbl_Pardavimai[[#This Row],[Data]])</f>
        <v/>
      </c>
      <c r="E791" t="inlineStr">
        <is>
          <t>Šviestuvai</t>
        </is>
      </c>
      <c r="F791" s="4" t="n">
        <v>729.1799999999999</v>
      </c>
      <c r="G791" s="5" t="n">
        <v>9</v>
      </c>
    </row>
    <row r="792">
      <c r="A792" s="2" t="n">
        <v>45672</v>
      </c>
      <c r="B792" s="3">
        <f>MONTH(tbl_Pardavimai[[#This Row],[Data]])</f>
        <v/>
      </c>
      <c r="C792" t="inlineStr">
        <is>
          <t>Klaipėda</t>
        </is>
      </c>
      <c r="D792" s="3">
        <f>YEAR(tbl_Pardavimai[[#This Row],[Data]])</f>
        <v/>
      </c>
      <c r="E792" t="inlineStr">
        <is>
          <t>Elektronika</t>
        </is>
      </c>
      <c r="F792" s="4" t="n">
        <v>461.81</v>
      </c>
      <c r="G792" s="5" t="n">
        <v>2</v>
      </c>
    </row>
    <row r="793">
      <c r="A793" s="2" t="n">
        <v>45672</v>
      </c>
      <c r="B793" s="3">
        <f>MONTH(tbl_Pardavimai[[#This Row],[Data]])</f>
        <v/>
      </c>
      <c r="C793" t="inlineStr">
        <is>
          <t>Vilnius</t>
        </is>
      </c>
      <c r="D793" s="3">
        <f>YEAR(tbl_Pardavimai[[#This Row],[Data]])</f>
        <v/>
      </c>
      <c r="E793" t="inlineStr">
        <is>
          <t>Aksesuarai</t>
        </is>
      </c>
      <c r="F793" s="4" t="n">
        <v>358.46</v>
      </c>
      <c r="G793" s="5" t="n">
        <v>9</v>
      </c>
    </row>
    <row r="794">
      <c r="A794" s="2" t="n">
        <v>45673</v>
      </c>
      <c r="B794" s="3">
        <f>MONTH(tbl_Pardavimai[[#This Row],[Data]])</f>
        <v/>
      </c>
      <c r="C794" t="inlineStr">
        <is>
          <t>Klaipėda</t>
        </is>
      </c>
      <c r="D794" s="3">
        <f>YEAR(tbl_Pardavimai[[#This Row],[Data]])</f>
        <v/>
      </c>
      <c r="E794" t="inlineStr">
        <is>
          <t>Buitinė technika</t>
        </is>
      </c>
      <c r="F794" s="4" t="n">
        <v>462.24</v>
      </c>
      <c r="G794" s="5" t="n">
        <v>3</v>
      </c>
    </row>
    <row r="795">
      <c r="A795" s="2" t="n">
        <v>45673</v>
      </c>
      <c r="B795" s="3">
        <f>MONTH(tbl_Pardavimai[[#This Row],[Data]])</f>
        <v/>
      </c>
      <c r="C795" t="inlineStr">
        <is>
          <t>Vilnius</t>
        </is>
      </c>
      <c r="D795" s="3">
        <f>YEAR(tbl_Pardavimai[[#This Row],[Data]])</f>
        <v/>
      </c>
      <c r="E795" t="inlineStr">
        <is>
          <t>Šviestuvai</t>
        </is>
      </c>
      <c r="F795" s="4" t="n">
        <v>570.98</v>
      </c>
      <c r="G795" s="5" t="n">
        <v>6</v>
      </c>
    </row>
    <row r="796">
      <c r="A796" s="2" t="n">
        <v>45674</v>
      </c>
      <c r="B796" s="3">
        <f>MONTH(tbl_Pardavimai[[#This Row],[Data]])</f>
        <v/>
      </c>
      <c r="C796" t="inlineStr">
        <is>
          <t>Kaunas</t>
        </is>
      </c>
      <c r="D796" s="3">
        <f>YEAR(tbl_Pardavimai[[#This Row],[Data]])</f>
        <v/>
      </c>
      <c r="E796" t="inlineStr">
        <is>
          <t>Aksesuarai</t>
        </is>
      </c>
      <c r="F796" s="4" t="n">
        <v>347.6</v>
      </c>
      <c r="G796" s="5" t="n">
        <v>8</v>
      </c>
    </row>
    <row r="797">
      <c r="A797" s="2" t="n">
        <v>45674</v>
      </c>
      <c r="B797" s="3">
        <f>MONTH(tbl_Pardavimai[[#This Row],[Data]])</f>
        <v/>
      </c>
      <c r="C797" t="inlineStr">
        <is>
          <t>Vilnius</t>
        </is>
      </c>
      <c r="D797" s="3">
        <f>YEAR(tbl_Pardavimai[[#This Row],[Data]])</f>
        <v/>
      </c>
      <c r="E797" t="inlineStr">
        <is>
          <t>Šviestuvai</t>
        </is>
      </c>
      <c r="F797" s="4" t="n">
        <v>427.32</v>
      </c>
      <c r="G797" s="5" t="n">
        <v>5</v>
      </c>
    </row>
    <row r="798">
      <c r="A798" s="2" t="n">
        <v>45675</v>
      </c>
      <c r="B798" s="3">
        <f>MONTH(tbl_Pardavimai[[#This Row],[Data]])</f>
        <v/>
      </c>
      <c r="C798" t="inlineStr">
        <is>
          <t>Klaipėda</t>
        </is>
      </c>
      <c r="D798" s="3">
        <f>YEAR(tbl_Pardavimai[[#This Row],[Data]])</f>
        <v/>
      </c>
      <c r="E798" t="inlineStr">
        <is>
          <t>Šviestuvai</t>
        </is>
      </c>
      <c r="F798" s="4" t="n">
        <v>259.96</v>
      </c>
      <c r="G798" s="5" t="n">
        <v>3</v>
      </c>
    </row>
    <row r="799">
      <c r="A799" s="2" t="n">
        <v>45675</v>
      </c>
      <c r="B799" s="3">
        <f>MONTH(tbl_Pardavimai[[#This Row],[Data]])</f>
        <v/>
      </c>
      <c r="C799" t="inlineStr">
        <is>
          <t>Kaunas</t>
        </is>
      </c>
      <c r="D799" s="3">
        <f>YEAR(tbl_Pardavimai[[#This Row],[Data]])</f>
        <v/>
      </c>
      <c r="E799" t="inlineStr">
        <is>
          <t>Buitinė technika</t>
        </is>
      </c>
      <c r="F799" s="4" t="n">
        <v>748.63</v>
      </c>
      <c r="G799" s="5" t="n">
        <v>5</v>
      </c>
    </row>
    <row r="800">
      <c r="A800" s="2" t="n">
        <v>45676</v>
      </c>
      <c r="B800" s="3">
        <f>MONTH(tbl_Pardavimai[[#This Row],[Data]])</f>
        <v/>
      </c>
      <c r="C800" t="inlineStr">
        <is>
          <t>Vilnius</t>
        </is>
      </c>
      <c r="D800" s="3">
        <f>YEAR(tbl_Pardavimai[[#This Row],[Data]])</f>
        <v/>
      </c>
      <c r="E800" t="inlineStr">
        <is>
          <t>Šviestuvai</t>
        </is>
      </c>
      <c r="F800" s="4" t="n">
        <v>321.06</v>
      </c>
      <c r="G800" s="5" t="n">
        <v>3</v>
      </c>
    </row>
    <row r="801">
      <c r="A801" s="2" t="n">
        <v>45677</v>
      </c>
      <c r="B801" s="3">
        <f>MONTH(tbl_Pardavimai[[#This Row],[Data]])</f>
        <v/>
      </c>
      <c r="C801" t="inlineStr">
        <is>
          <t>Vilnius</t>
        </is>
      </c>
      <c r="D801" s="3">
        <f>YEAR(tbl_Pardavimai[[#This Row],[Data]])</f>
        <v/>
      </c>
      <c r="E801" t="inlineStr">
        <is>
          <t>Šviestuvai</t>
        </is>
      </c>
      <c r="F801" s="4" t="n">
        <v>412.16</v>
      </c>
      <c r="G801" s="5" t="n">
        <v>5</v>
      </c>
    </row>
    <row r="802">
      <c r="A802" s="2" t="n">
        <v>45677</v>
      </c>
      <c r="B802" s="3">
        <f>MONTH(tbl_Pardavimai[[#This Row],[Data]])</f>
        <v/>
      </c>
      <c r="C802" t="inlineStr">
        <is>
          <t>Kaunas</t>
        </is>
      </c>
      <c r="D802" s="3">
        <f>YEAR(tbl_Pardavimai[[#This Row],[Data]])</f>
        <v/>
      </c>
      <c r="E802" t="inlineStr">
        <is>
          <t>Aksesuarai</t>
        </is>
      </c>
      <c r="F802" s="4" t="n">
        <v>177.43</v>
      </c>
      <c r="G802" s="5" t="n">
        <v>4</v>
      </c>
    </row>
    <row r="803">
      <c r="A803" s="2" t="n">
        <v>45678</v>
      </c>
      <c r="B803" s="3">
        <f>MONTH(tbl_Pardavimai[[#This Row],[Data]])</f>
        <v/>
      </c>
      <c r="C803" t="inlineStr">
        <is>
          <t>Vilnius</t>
        </is>
      </c>
      <c r="D803" s="3">
        <f>YEAR(tbl_Pardavimai[[#This Row],[Data]])</f>
        <v/>
      </c>
      <c r="E803" t="inlineStr">
        <is>
          <t>Šviestuvai</t>
        </is>
      </c>
      <c r="F803" s="4" t="n">
        <v>986.1</v>
      </c>
      <c r="G803" s="5" t="n">
        <v>10</v>
      </c>
    </row>
    <row r="804">
      <c r="A804" s="2" t="n">
        <v>45678</v>
      </c>
      <c r="B804" s="3">
        <f>MONTH(tbl_Pardavimai[[#This Row],[Data]])</f>
        <v/>
      </c>
      <c r="C804" t="inlineStr">
        <is>
          <t>Klaipėda</t>
        </is>
      </c>
      <c r="D804" s="3">
        <f>YEAR(tbl_Pardavimai[[#This Row],[Data]])</f>
        <v/>
      </c>
      <c r="E804" t="inlineStr">
        <is>
          <t>Aksesuarai</t>
        </is>
      </c>
      <c r="F804" s="4" t="n">
        <v>328.91</v>
      </c>
      <c r="G804" s="5" t="n">
        <v>8</v>
      </c>
    </row>
    <row r="805">
      <c r="A805" s="2" t="n">
        <v>45679</v>
      </c>
      <c r="B805" s="3">
        <f>MONTH(tbl_Pardavimai[[#This Row],[Data]])</f>
        <v/>
      </c>
      <c r="C805" t="inlineStr">
        <is>
          <t>Vilnius</t>
        </is>
      </c>
      <c r="D805" s="3">
        <f>YEAR(tbl_Pardavimai[[#This Row],[Data]])</f>
        <v/>
      </c>
      <c r="E805" t="inlineStr">
        <is>
          <t>Aksesuarai</t>
        </is>
      </c>
      <c r="F805" s="4" t="n">
        <v>241.25</v>
      </c>
      <c r="G805" s="5" t="n">
        <v>5</v>
      </c>
    </row>
    <row r="806">
      <c r="A806" s="2" t="n">
        <v>45679</v>
      </c>
      <c r="B806" s="3">
        <f>MONTH(tbl_Pardavimai[[#This Row],[Data]])</f>
        <v/>
      </c>
      <c r="C806" t="inlineStr">
        <is>
          <t>Vilnius</t>
        </is>
      </c>
      <c r="D806" s="3">
        <f>YEAR(tbl_Pardavimai[[#This Row],[Data]])</f>
        <v/>
      </c>
      <c r="E806" t="inlineStr">
        <is>
          <t>Elektronika</t>
        </is>
      </c>
      <c r="F806" s="4" t="n">
        <v>2082.51</v>
      </c>
      <c r="G806" s="5" t="n">
        <v>10</v>
      </c>
    </row>
    <row r="807">
      <c r="A807" s="2" t="n">
        <v>45680</v>
      </c>
      <c r="B807" s="3">
        <f>MONTH(tbl_Pardavimai[[#This Row],[Data]])</f>
        <v/>
      </c>
      <c r="C807" t="inlineStr">
        <is>
          <t>Vilnius</t>
        </is>
      </c>
      <c r="D807" s="3">
        <f>YEAR(tbl_Pardavimai[[#This Row],[Data]])</f>
        <v/>
      </c>
      <c r="E807" t="inlineStr">
        <is>
          <t>Buitinė technika</t>
        </is>
      </c>
      <c r="F807" s="4" t="n">
        <v>813.0700000000001</v>
      </c>
      <c r="G807" s="5" t="n">
        <v>5</v>
      </c>
    </row>
    <row r="808">
      <c r="A808" s="2" t="n">
        <v>45680</v>
      </c>
      <c r="B808" s="3">
        <f>MONTH(tbl_Pardavimai[[#This Row],[Data]])</f>
        <v/>
      </c>
      <c r="C808" t="inlineStr">
        <is>
          <t>Klaipėda</t>
        </is>
      </c>
      <c r="D808" s="3">
        <f>YEAR(tbl_Pardavimai[[#This Row],[Data]])</f>
        <v/>
      </c>
      <c r="E808" t="inlineStr">
        <is>
          <t>Aksesuarai</t>
        </is>
      </c>
      <c r="F808" s="4" t="n">
        <v>297.07</v>
      </c>
      <c r="G808" s="5" t="n">
        <v>7</v>
      </c>
    </row>
    <row r="809">
      <c r="A809" s="2" t="n">
        <v>45681</v>
      </c>
      <c r="B809" s="3">
        <f>MONTH(tbl_Pardavimai[[#This Row],[Data]])</f>
        <v/>
      </c>
      <c r="C809" t="inlineStr">
        <is>
          <t>Klaipėda</t>
        </is>
      </c>
      <c r="D809" s="3">
        <f>YEAR(tbl_Pardavimai[[#This Row],[Data]])</f>
        <v/>
      </c>
      <c r="E809" t="inlineStr">
        <is>
          <t>Buitinė technika</t>
        </is>
      </c>
      <c r="F809" s="4" t="n">
        <v>337.85</v>
      </c>
      <c r="G809" s="5" t="n">
        <v>2</v>
      </c>
    </row>
    <row r="810">
      <c r="A810" s="2" t="n">
        <v>45682</v>
      </c>
      <c r="B810" s="3">
        <f>MONTH(tbl_Pardavimai[[#This Row],[Data]])</f>
        <v/>
      </c>
      <c r="C810" t="inlineStr">
        <is>
          <t>Klaipėda</t>
        </is>
      </c>
      <c r="D810" s="3">
        <f>YEAR(tbl_Pardavimai[[#This Row],[Data]])</f>
        <v/>
      </c>
      <c r="E810" t="inlineStr">
        <is>
          <t>Buitinė technika</t>
        </is>
      </c>
      <c r="F810" s="4" t="n">
        <v>1481.93</v>
      </c>
      <c r="G810" s="5" t="n">
        <v>9</v>
      </c>
    </row>
    <row r="811">
      <c r="A811" s="2" t="n">
        <v>45682</v>
      </c>
      <c r="B811" s="3">
        <f>MONTH(tbl_Pardavimai[[#This Row],[Data]])</f>
        <v/>
      </c>
      <c r="C811" t="inlineStr">
        <is>
          <t>Vilnius</t>
        </is>
      </c>
      <c r="D811" s="3">
        <f>YEAR(tbl_Pardavimai[[#This Row],[Data]])</f>
        <v/>
      </c>
      <c r="E811" t="inlineStr">
        <is>
          <t>Elektronika</t>
        </is>
      </c>
      <c r="F811" s="4" t="n">
        <v>340.15</v>
      </c>
      <c r="G811" s="5" t="n">
        <v>2</v>
      </c>
    </row>
    <row r="812">
      <c r="A812" s="2" t="n">
        <v>45683</v>
      </c>
      <c r="B812" s="3">
        <f>MONTH(tbl_Pardavimai[[#This Row],[Data]])</f>
        <v/>
      </c>
      <c r="C812" t="inlineStr">
        <is>
          <t>Kaunas</t>
        </is>
      </c>
      <c r="D812" s="3">
        <f>YEAR(tbl_Pardavimai[[#This Row],[Data]])</f>
        <v/>
      </c>
      <c r="E812" t="inlineStr">
        <is>
          <t>Elektronika</t>
        </is>
      </c>
      <c r="F812" s="4" t="n">
        <v>1208.83</v>
      </c>
      <c r="G812" s="5" t="n">
        <v>6</v>
      </c>
    </row>
    <row r="813">
      <c r="A813" s="2" t="n">
        <v>45683</v>
      </c>
      <c r="B813" s="3">
        <f>MONTH(tbl_Pardavimai[[#This Row],[Data]])</f>
        <v/>
      </c>
      <c r="C813" t="inlineStr">
        <is>
          <t>Kaunas</t>
        </is>
      </c>
      <c r="D813" s="3">
        <f>YEAR(tbl_Pardavimai[[#This Row],[Data]])</f>
        <v/>
      </c>
      <c r="E813" t="inlineStr">
        <is>
          <t>Elektronika</t>
        </is>
      </c>
      <c r="F813" s="4" t="n">
        <v>2029.46</v>
      </c>
      <c r="G813" s="5" t="n">
        <v>10</v>
      </c>
    </row>
    <row r="814">
      <c r="A814" s="2" t="n">
        <v>45684</v>
      </c>
      <c r="B814" s="3">
        <f>MONTH(tbl_Pardavimai[[#This Row],[Data]])</f>
        <v/>
      </c>
      <c r="C814" t="inlineStr">
        <is>
          <t>Klaipėda</t>
        </is>
      </c>
      <c r="D814" s="3">
        <f>YEAR(tbl_Pardavimai[[#This Row],[Data]])</f>
        <v/>
      </c>
      <c r="E814" t="inlineStr">
        <is>
          <t>Aksesuarai</t>
        </is>
      </c>
      <c r="F814" s="4" t="n">
        <v>103.64</v>
      </c>
      <c r="G814" s="5" t="n">
        <v>2</v>
      </c>
    </row>
    <row r="815">
      <c r="A815" s="2" t="n">
        <v>45684</v>
      </c>
      <c r="B815" s="3">
        <f>MONTH(tbl_Pardavimai[[#This Row],[Data]])</f>
        <v/>
      </c>
      <c r="C815" t="inlineStr">
        <is>
          <t>Kaunas</t>
        </is>
      </c>
      <c r="D815" s="3">
        <f>YEAR(tbl_Pardavimai[[#This Row],[Data]])</f>
        <v/>
      </c>
      <c r="E815" t="inlineStr">
        <is>
          <t>Elektronika</t>
        </is>
      </c>
      <c r="F815" s="4" t="n">
        <v>691.27</v>
      </c>
      <c r="G815" s="5" t="n">
        <v>3</v>
      </c>
    </row>
    <row r="816">
      <c r="A816" s="2" t="n">
        <v>45685</v>
      </c>
      <c r="B816" s="3">
        <f>MONTH(tbl_Pardavimai[[#This Row],[Data]])</f>
        <v/>
      </c>
      <c r="C816" t="inlineStr">
        <is>
          <t>Kaunas</t>
        </is>
      </c>
      <c r="D816" s="3">
        <f>YEAR(tbl_Pardavimai[[#This Row],[Data]])</f>
        <v/>
      </c>
      <c r="E816" t="inlineStr">
        <is>
          <t>Šviestuvai</t>
        </is>
      </c>
      <c r="F816" s="4" t="n">
        <v>242.83</v>
      </c>
      <c r="G816" s="5" t="n">
        <v>3</v>
      </c>
    </row>
    <row r="817">
      <c r="A817" s="2" t="n">
        <v>45686</v>
      </c>
      <c r="B817" s="3">
        <f>MONTH(tbl_Pardavimai[[#This Row],[Data]])</f>
        <v/>
      </c>
      <c r="C817" t="inlineStr">
        <is>
          <t>Kaunas</t>
        </is>
      </c>
      <c r="D817" s="3">
        <f>YEAR(tbl_Pardavimai[[#This Row],[Data]])</f>
        <v/>
      </c>
      <c r="E817" t="inlineStr">
        <is>
          <t>Aksesuarai</t>
        </is>
      </c>
      <c r="F817" s="4" t="n">
        <v>373.33</v>
      </c>
      <c r="G817" s="5" t="n">
        <v>9</v>
      </c>
    </row>
    <row r="818">
      <c r="A818" s="2" t="n">
        <v>45687</v>
      </c>
      <c r="B818" s="3">
        <f>MONTH(tbl_Pardavimai[[#This Row],[Data]])</f>
        <v/>
      </c>
      <c r="C818" t="inlineStr">
        <is>
          <t>Vilnius</t>
        </is>
      </c>
      <c r="D818" s="3">
        <f>YEAR(tbl_Pardavimai[[#This Row],[Data]])</f>
        <v/>
      </c>
      <c r="E818" t="inlineStr">
        <is>
          <t>Elektronika</t>
        </is>
      </c>
      <c r="F818" s="4" t="n">
        <v>658.7</v>
      </c>
      <c r="G818" s="5" t="n">
        <v>3</v>
      </c>
    </row>
    <row r="819">
      <c r="A819" s="2" t="n">
        <v>45687</v>
      </c>
      <c r="B819" s="3">
        <f>MONTH(tbl_Pardavimai[[#This Row],[Data]])</f>
        <v/>
      </c>
      <c r="C819" t="inlineStr">
        <is>
          <t>Klaipėda</t>
        </is>
      </c>
      <c r="D819" s="3">
        <f>YEAR(tbl_Pardavimai[[#This Row],[Data]])</f>
        <v/>
      </c>
      <c r="E819" t="inlineStr">
        <is>
          <t>Elektronika</t>
        </is>
      </c>
      <c r="F819" s="4" t="n">
        <v>1991.05</v>
      </c>
      <c r="G819" s="5" t="n">
        <v>10</v>
      </c>
    </row>
    <row r="820">
      <c r="A820" s="2" t="n">
        <v>45688</v>
      </c>
      <c r="B820" s="3">
        <f>MONTH(tbl_Pardavimai[[#This Row],[Data]])</f>
        <v/>
      </c>
      <c r="C820" t="inlineStr">
        <is>
          <t>Kaunas</t>
        </is>
      </c>
      <c r="D820" s="3">
        <f>YEAR(tbl_Pardavimai[[#This Row],[Data]])</f>
        <v/>
      </c>
      <c r="E820" t="inlineStr">
        <is>
          <t>Šviestuvai</t>
        </is>
      </c>
      <c r="F820" s="4" t="n">
        <v>644.13</v>
      </c>
      <c r="G820" s="5" t="n">
        <v>7</v>
      </c>
    </row>
    <row r="821">
      <c r="A821" s="2" t="n">
        <v>45689</v>
      </c>
      <c r="B821" s="3">
        <f>MONTH(tbl_Pardavimai[[#This Row],[Data]])</f>
        <v/>
      </c>
      <c r="C821" t="inlineStr">
        <is>
          <t>Vilnius</t>
        </is>
      </c>
      <c r="D821" s="3">
        <f>YEAR(tbl_Pardavimai[[#This Row],[Data]])</f>
        <v/>
      </c>
      <c r="E821" t="inlineStr">
        <is>
          <t>Elektronika</t>
        </is>
      </c>
      <c r="F821" s="4" t="n">
        <v>650.97</v>
      </c>
      <c r="G821" s="5" t="n">
        <v>3</v>
      </c>
    </row>
    <row r="822">
      <c r="A822" s="2" t="n">
        <v>45689</v>
      </c>
      <c r="B822" s="3">
        <f>MONTH(tbl_Pardavimai[[#This Row],[Data]])</f>
        <v/>
      </c>
      <c r="C822" t="inlineStr">
        <is>
          <t>Vilnius</t>
        </is>
      </c>
      <c r="D822" s="3">
        <f>YEAR(tbl_Pardavimai[[#This Row],[Data]])</f>
        <v/>
      </c>
      <c r="E822" t="inlineStr">
        <is>
          <t>Aksesuarai</t>
        </is>
      </c>
      <c r="F822" s="4" t="n">
        <v>69.39</v>
      </c>
      <c r="G822" s="5" t="n">
        <v>2</v>
      </c>
    </row>
    <row r="823">
      <c r="A823" s="2" t="n">
        <v>45690</v>
      </c>
      <c r="B823" s="3">
        <f>MONTH(tbl_Pardavimai[[#This Row],[Data]])</f>
        <v/>
      </c>
      <c r="C823" t="inlineStr">
        <is>
          <t>Vilnius</t>
        </is>
      </c>
      <c r="D823" s="3">
        <f>YEAR(tbl_Pardavimai[[#This Row],[Data]])</f>
        <v/>
      </c>
      <c r="E823" t="inlineStr">
        <is>
          <t>Šviestuvai</t>
        </is>
      </c>
      <c r="F823" s="4" t="n">
        <v>902.22</v>
      </c>
      <c r="G823" s="5" t="n">
        <v>10</v>
      </c>
    </row>
    <row r="824">
      <c r="A824" s="2" t="n">
        <v>45691</v>
      </c>
      <c r="B824" s="3">
        <f>MONTH(tbl_Pardavimai[[#This Row],[Data]])</f>
        <v/>
      </c>
      <c r="C824" t="inlineStr">
        <is>
          <t>Klaipėda</t>
        </is>
      </c>
      <c r="D824" s="3">
        <f>YEAR(tbl_Pardavimai[[#This Row],[Data]])</f>
        <v/>
      </c>
      <c r="E824" t="inlineStr">
        <is>
          <t>Elektronika</t>
        </is>
      </c>
      <c r="F824" s="4" t="n">
        <v>418.75</v>
      </c>
      <c r="G824" s="5" t="n">
        <v>2</v>
      </c>
    </row>
    <row r="825">
      <c r="A825" s="2" t="n">
        <v>45691</v>
      </c>
      <c r="B825" s="3">
        <f>MONTH(tbl_Pardavimai[[#This Row],[Data]])</f>
        <v/>
      </c>
      <c r="C825" t="inlineStr">
        <is>
          <t>Vilnius</t>
        </is>
      </c>
      <c r="D825" s="3">
        <f>YEAR(tbl_Pardavimai[[#This Row],[Data]])</f>
        <v/>
      </c>
      <c r="E825" t="inlineStr">
        <is>
          <t>Elektronika</t>
        </is>
      </c>
      <c r="F825" s="4" t="n">
        <v>481.61</v>
      </c>
      <c r="G825" s="5" t="n">
        <v>2</v>
      </c>
    </row>
    <row r="826">
      <c r="A826" s="2" t="n">
        <v>45692</v>
      </c>
      <c r="B826" s="3">
        <f>MONTH(tbl_Pardavimai[[#This Row],[Data]])</f>
        <v/>
      </c>
      <c r="C826" t="inlineStr">
        <is>
          <t>Vilnius</t>
        </is>
      </c>
      <c r="D826" s="3">
        <f>YEAR(tbl_Pardavimai[[#This Row],[Data]])</f>
        <v/>
      </c>
      <c r="E826" t="inlineStr">
        <is>
          <t>Buitinė technika</t>
        </is>
      </c>
      <c r="F826" s="4" t="n">
        <v>858.79</v>
      </c>
      <c r="G826" s="5" t="n">
        <v>5</v>
      </c>
    </row>
    <row r="827">
      <c r="A827" s="2" t="n">
        <v>45693</v>
      </c>
      <c r="B827" s="3">
        <f>MONTH(tbl_Pardavimai[[#This Row],[Data]])</f>
        <v/>
      </c>
      <c r="C827" t="inlineStr">
        <is>
          <t>Vilnius</t>
        </is>
      </c>
      <c r="D827" s="3">
        <f>YEAR(tbl_Pardavimai[[#This Row],[Data]])</f>
        <v/>
      </c>
      <c r="E827" t="inlineStr">
        <is>
          <t>Aksesuarai</t>
        </is>
      </c>
      <c r="F827" s="4" t="n">
        <v>294.02</v>
      </c>
      <c r="G827" s="5" t="n">
        <v>7</v>
      </c>
    </row>
    <row r="828">
      <c r="A828" s="2" t="n">
        <v>45693</v>
      </c>
      <c r="B828" s="3">
        <f>MONTH(tbl_Pardavimai[[#This Row],[Data]])</f>
        <v/>
      </c>
      <c r="C828" t="inlineStr">
        <is>
          <t>Vilnius</t>
        </is>
      </c>
      <c r="D828" s="3">
        <f>YEAR(tbl_Pardavimai[[#This Row],[Data]])</f>
        <v/>
      </c>
      <c r="E828" t="inlineStr">
        <is>
          <t>Šviestuvai</t>
        </is>
      </c>
      <c r="F828" s="4" t="n">
        <v>922.9</v>
      </c>
      <c r="G828" s="5" t="n">
        <v>10</v>
      </c>
    </row>
    <row r="829">
      <c r="A829" s="2" t="n">
        <v>45694</v>
      </c>
      <c r="B829" s="3">
        <f>MONTH(tbl_Pardavimai[[#This Row],[Data]])</f>
        <v/>
      </c>
      <c r="C829" t="inlineStr">
        <is>
          <t>Vilnius</t>
        </is>
      </c>
      <c r="D829" s="3">
        <f>YEAR(tbl_Pardavimai[[#This Row],[Data]])</f>
        <v/>
      </c>
      <c r="E829" t="inlineStr">
        <is>
          <t>Aksesuarai</t>
        </is>
      </c>
      <c r="F829" s="4" t="n">
        <v>287.19</v>
      </c>
      <c r="G829" s="5" t="n">
        <v>6</v>
      </c>
    </row>
    <row r="830">
      <c r="A830" s="2" t="n">
        <v>45695</v>
      </c>
      <c r="B830" s="3">
        <f>MONTH(tbl_Pardavimai[[#This Row],[Data]])</f>
        <v/>
      </c>
      <c r="C830" t="inlineStr">
        <is>
          <t>Klaipėda</t>
        </is>
      </c>
      <c r="D830" s="3">
        <f>YEAR(tbl_Pardavimai[[#This Row],[Data]])</f>
        <v/>
      </c>
      <c r="E830" t="inlineStr">
        <is>
          <t>Elektronika</t>
        </is>
      </c>
      <c r="F830" s="4" t="n">
        <v>2149.78</v>
      </c>
      <c r="G830" s="5" t="n">
        <v>10</v>
      </c>
    </row>
    <row r="831">
      <c r="A831" s="2" t="n">
        <v>45695</v>
      </c>
      <c r="B831" s="3">
        <f>MONTH(tbl_Pardavimai[[#This Row],[Data]])</f>
        <v/>
      </c>
      <c r="C831" t="inlineStr">
        <is>
          <t>Kaunas</t>
        </is>
      </c>
      <c r="D831" s="3">
        <f>YEAR(tbl_Pardavimai[[#This Row],[Data]])</f>
        <v/>
      </c>
      <c r="E831" t="inlineStr">
        <is>
          <t>Buitinė technika</t>
        </is>
      </c>
      <c r="F831" s="4" t="n">
        <v>756.4299999999999</v>
      </c>
      <c r="G831" s="5" t="n">
        <v>4</v>
      </c>
    </row>
    <row r="832">
      <c r="A832" s="2" t="n">
        <v>45696</v>
      </c>
      <c r="B832" s="3">
        <f>MONTH(tbl_Pardavimai[[#This Row],[Data]])</f>
        <v/>
      </c>
      <c r="C832" t="inlineStr">
        <is>
          <t>Vilnius</t>
        </is>
      </c>
      <c r="D832" s="3">
        <f>YEAR(tbl_Pardavimai[[#This Row],[Data]])</f>
        <v/>
      </c>
      <c r="E832" t="inlineStr">
        <is>
          <t>Elektronika</t>
        </is>
      </c>
      <c r="F832" s="4" t="n">
        <v>1273.14</v>
      </c>
      <c r="G832" s="5" t="n">
        <v>7</v>
      </c>
    </row>
    <row r="833">
      <c r="A833" s="2" t="n">
        <v>45696</v>
      </c>
      <c r="B833" s="3">
        <f>MONTH(tbl_Pardavimai[[#This Row],[Data]])</f>
        <v/>
      </c>
      <c r="C833" t="inlineStr">
        <is>
          <t>Kaunas</t>
        </is>
      </c>
      <c r="D833" s="3">
        <f>YEAR(tbl_Pardavimai[[#This Row],[Data]])</f>
        <v/>
      </c>
      <c r="E833" t="inlineStr">
        <is>
          <t>Aksesuarai</t>
        </is>
      </c>
      <c r="F833" s="4" t="n">
        <v>341.18</v>
      </c>
      <c r="G833" s="5" t="n">
        <v>9</v>
      </c>
    </row>
    <row r="834">
      <c r="A834" s="2" t="n">
        <v>45697</v>
      </c>
      <c r="B834" s="3">
        <f>MONTH(tbl_Pardavimai[[#This Row],[Data]])</f>
        <v/>
      </c>
      <c r="C834" t="inlineStr">
        <is>
          <t>Vilnius</t>
        </is>
      </c>
      <c r="D834" s="3">
        <f>YEAR(tbl_Pardavimai[[#This Row],[Data]])</f>
        <v/>
      </c>
      <c r="E834" t="inlineStr">
        <is>
          <t>Buitinė technika</t>
        </is>
      </c>
      <c r="F834" s="4" t="n">
        <v>1414.5</v>
      </c>
      <c r="G834" s="5" t="n">
        <v>9</v>
      </c>
    </row>
    <row r="835">
      <c r="A835" s="2" t="n">
        <v>45697</v>
      </c>
      <c r="B835" s="3">
        <f>MONTH(tbl_Pardavimai[[#This Row],[Data]])</f>
        <v/>
      </c>
      <c r="C835" t="inlineStr">
        <is>
          <t>Kaunas</t>
        </is>
      </c>
      <c r="D835" s="3">
        <f>YEAR(tbl_Pardavimai[[#This Row],[Data]])</f>
        <v/>
      </c>
      <c r="E835" t="inlineStr">
        <is>
          <t>Šviestuvai</t>
        </is>
      </c>
      <c r="F835" s="4" t="n">
        <v>520.8</v>
      </c>
      <c r="G835" s="5" t="n">
        <v>6</v>
      </c>
    </row>
    <row r="836">
      <c r="A836" s="2" t="n">
        <v>45698</v>
      </c>
      <c r="B836" s="3">
        <f>MONTH(tbl_Pardavimai[[#This Row],[Data]])</f>
        <v/>
      </c>
      <c r="C836" t="inlineStr">
        <is>
          <t>Kaunas</t>
        </is>
      </c>
      <c r="D836" s="3">
        <f>YEAR(tbl_Pardavimai[[#This Row],[Data]])</f>
        <v/>
      </c>
      <c r="E836" t="inlineStr">
        <is>
          <t>Aksesuarai</t>
        </is>
      </c>
      <c r="F836" s="4" t="n">
        <v>98.25</v>
      </c>
      <c r="G836" s="5" t="n">
        <v>2</v>
      </c>
    </row>
    <row r="837">
      <c r="A837" s="2" t="n">
        <v>45698</v>
      </c>
      <c r="B837" s="3">
        <f>MONTH(tbl_Pardavimai[[#This Row],[Data]])</f>
        <v/>
      </c>
      <c r="C837" t="inlineStr">
        <is>
          <t>Kaunas</t>
        </is>
      </c>
      <c r="D837" s="3">
        <f>YEAR(tbl_Pardavimai[[#This Row],[Data]])</f>
        <v/>
      </c>
      <c r="E837" t="inlineStr">
        <is>
          <t>Šviestuvai</t>
        </is>
      </c>
      <c r="F837" s="4" t="n">
        <v>488.65</v>
      </c>
      <c r="G837" s="5" t="n">
        <v>5</v>
      </c>
    </row>
    <row r="838">
      <c r="A838" s="2" t="n">
        <v>45699</v>
      </c>
      <c r="B838" s="3">
        <f>MONTH(tbl_Pardavimai[[#This Row],[Data]])</f>
        <v/>
      </c>
      <c r="C838" t="inlineStr">
        <is>
          <t>Vilnius</t>
        </is>
      </c>
      <c r="D838" s="3">
        <f>YEAR(tbl_Pardavimai[[#This Row],[Data]])</f>
        <v/>
      </c>
      <c r="E838" t="inlineStr">
        <is>
          <t>Buitinė technika</t>
        </is>
      </c>
      <c r="F838" s="4" t="n">
        <v>429.7</v>
      </c>
      <c r="G838" s="5" t="n">
        <v>3</v>
      </c>
    </row>
    <row r="839">
      <c r="A839" s="2" t="n">
        <v>45700</v>
      </c>
      <c r="B839" s="3">
        <f>MONTH(tbl_Pardavimai[[#This Row],[Data]])</f>
        <v/>
      </c>
      <c r="C839" t="inlineStr">
        <is>
          <t>Kaunas</t>
        </is>
      </c>
      <c r="D839" s="3">
        <f>YEAR(tbl_Pardavimai[[#This Row],[Data]])</f>
        <v/>
      </c>
      <c r="E839" t="inlineStr">
        <is>
          <t>Buitinė technika</t>
        </is>
      </c>
      <c r="F839" s="4" t="n">
        <v>528.46</v>
      </c>
      <c r="G839" s="5" t="n">
        <v>3</v>
      </c>
    </row>
    <row r="840">
      <c r="A840" s="2" t="n">
        <v>45700</v>
      </c>
      <c r="B840" s="3">
        <f>MONTH(tbl_Pardavimai[[#This Row],[Data]])</f>
        <v/>
      </c>
      <c r="C840" t="inlineStr">
        <is>
          <t>Vilnius</t>
        </is>
      </c>
      <c r="D840" s="3">
        <f>YEAR(tbl_Pardavimai[[#This Row],[Data]])</f>
        <v/>
      </c>
      <c r="E840" t="inlineStr">
        <is>
          <t>Aksesuarai</t>
        </is>
      </c>
      <c r="F840" s="4" t="n">
        <v>312.08</v>
      </c>
      <c r="G840" s="5" t="n">
        <v>7</v>
      </c>
    </row>
    <row r="841">
      <c r="A841" s="2" t="n">
        <v>45701</v>
      </c>
      <c r="B841" s="3">
        <f>MONTH(tbl_Pardavimai[[#This Row],[Data]])</f>
        <v/>
      </c>
      <c r="C841" t="inlineStr">
        <is>
          <t>Vilnius</t>
        </is>
      </c>
      <c r="D841" s="3">
        <f>YEAR(tbl_Pardavimai[[#This Row],[Data]])</f>
        <v/>
      </c>
      <c r="E841" t="inlineStr">
        <is>
          <t>Šviestuvai</t>
        </is>
      </c>
      <c r="F841" s="4" t="n">
        <v>707.04</v>
      </c>
      <c r="G841" s="5" t="n">
        <v>8</v>
      </c>
    </row>
    <row r="842">
      <c r="A842" s="2" t="n">
        <v>45701</v>
      </c>
      <c r="B842" s="3">
        <f>MONTH(tbl_Pardavimai[[#This Row],[Data]])</f>
        <v/>
      </c>
      <c r="C842" t="inlineStr">
        <is>
          <t>Kaunas</t>
        </is>
      </c>
      <c r="D842" s="3">
        <f>YEAR(tbl_Pardavimai[[#This Row],[Data]])</f>
        <v/>
      </c>
      <c r="E842" t="inlineStr">
        <is>
          <t>Aksesuarai</t>
        </is>
      </c>
      <c r="F842" s="4" t="n">
        <v>211.54</v>
      </c>
      <c r="G842" s="5" t="n">
        <v>5</v>
      </c>
    </row>
    <row r="843">
      <c r="A843" s="2" t="n">
        <v>45702</v>
      </c>
      <c r="B843" s="3">
        <f>MONTH(tbl_Pardavimai[[#This Row],[Data]])</f>
        <v/>
      </c>
      <c r="C843" t="inlineStr">
        <is>
          <t>Klaipėda</t>
        </is>
      </c>
      <c r="D843" s="3">
        <f>YEAR(tbl_Pardavimai[[#This Row],[Data]])</f>
        <v/>
      </c>
      <c r="E843" t="inlineStr">
        <is>
          <t>Buitinė technika</t>
        </is>
      </c>
      <c r="F843" s="4" t="n">
        <v>486.38</v>
      </c>
      <c r="G843" s="5" t="n">
        <v>3</v>
      </c>
    </row>
    <row r="844">
      <c r="A844" s="2" t="n">
        <v>45702</v>
      </c>
      <c r="B844" s="3">
        <f>MONTH(tbl_Pardavimai[[#This Row],[Data]])</f>
        <v/>
      </c>
      <c r="C844" t="inlineStr">
        <is>
          <t>Vilnius</t>
        </is>
      </c>
      <c r="D844" s="3">
        <f>YEAR(tbl_Pardavimai[[#This Row],[Data]])</f>
        <v/>
      </c>
      <c r="E844" t="inlineStr">
        <is>
          <t>Elektronika</t>
        </is>
      </c>
      <c r="F844" s="4" t="n">
        <v>1635.13</v>
      </c>
      <c r="G844" s="5" t="n">
        <v>8</v>
      </c>
    </row>
    <row r="845">
      <c r="A845" s="2" t="n">
        <v>45703</v>
      </c>
      <c r="B845" s="3">
        <f>MONTH(tbl_Pardavimai[[#This Row],[Data]])</f>
        <v/>
      </c>
      <c r="C845" t="inlineStr">
        <is>
          <t>Kaunas</t>
        </is>
      </c>
      <c r="D845" s="3">
        <f>YEAR(tbl_Pardavimai[[#This Row],[Data]])</f>
        <v/>
      </c>
      <c r="E845" t="inlineStr">
        <is>
          <t>Šviestuvai</t>
        </is>
      </c>
      <c r="F845" s="4" t="n">
        <v>235.13</v>
      </c>
      <c r="G845" s="5" t="n">
        <v>2</v>
      </c>
    </row>
    <row r="846">
      <c r="A846" s="2" t="n">
        <v>45703</v>
      </c>
      <c r="B846" s="3">
        <f>MONTH(tbl_Pardavimai[[#This Row],[Data]])</f>
        <v/>
      </c>
      <c r="C846" t="inlineStr">
        <is>
          <t>Klaipėda</t>
        </is>
      </c>
      <c r="D846" s="3">
        <f>YEAR(tbl_Pardavimai[[#This Row],[Data]])</f>
        <v/>
      </c>
      <c r="E846" t="inlineStr">
        <is>
          <t>Aksesuarai</t>
        </is>
      </c>
      <c r="F846" s="4" t="n">
        <v>167.43</v>
      </c>
      <c r="G846" s="5" t="n">
        <v>4</v>
      </c>
    </row>
    <row r="847">
      <c r="A847" s="2" t="n">
        <v>45704</v>
      </c>
      <c r="B847" s="3">
        <f>MONTH(tbl_Pardavimai[[#This Row],[Data]])</f>
        <v/>
      </c>
      <c r="C847" t="inlineStr">
        <is>
          <t>Kaunas</t>
        </is>
      </c>
      <c r="D847" s="3">
        <f>YEAR(tbl_Pardavimai[[#This Row],[Data]])</f>
        <v/>
      </c>
      <c r="E847" t="inlineStr">
        <is>
          <t>Buitinė technika</t>
        </is>
      </c>
      <c r="F847" s="4" t="n">
        <v>704.22</v>
      </c>
      <c r="G847" s="5" t="n">
        <v>4</v>
      </c>
    </row>
    <row r="848">
      <c r="A848" s="2" t="n">
        <v>45704</v>
      </c>
      <c r="B848" s="3">
        <f>MONTH(tbl_Pardavimai[[#This Row],[Data]])</f>
        <v/>
      </c>
      <c r="C848" t="inlineStr">
        <is>
          <t>Klaipėda</t>
        </is>
      </c>
      <c r="D848" s="3">
        <f>YEAR(tbl_Pardavimai[[#This Row],[Data]])</f>
        <v/>
      </c>
      <c r="E848" t="inlineStr">
        <is>
          <t>Buitinė technika</t>
        </is>
      </c>
      <c r="F848" s="4" t="n">
        <v>325.15</v>
      </c>
      <c r="G848" s="5" t="n">
        <v>2</v>
      </c>
    </row>
    <row r="849">
      <c r="A849" s="2" t="n">
        <v>45705</v>
      </c>
      <c r="B849" s="3">
        <f>MONTH(tbl_Pardavimai[[#This Row],[Data]])</f>
        <v/>
      </c>
      <c r="C849" t="inlineStr">
        <is>
          <t>Vilnius</t>
        </is>
      </c>
      <c r="D849" s="3">
        <f>YEAR(tbl_Pardavimai[[#This Row],[Data]])</f>
        <v/>
      </c>
      <c r="E849" t="inlineStr">
        <is>
          <t>Aksesuarai</t>
        </is>
      </c>
      <c r="F849" s="4" t="n">
        <v>162.92</v>
      </c>
      <c r="G849" s="5" t="n">
        <v>4</v>
      </c>
    </row>
    <row r="850">
      <c r="A850" s="2" t="n">
        <v>45705</v>
      </c>
      <c r="B850" s="3">
        <f>MONTH(tbl_Pardavimai[[#This Row],[Data]])</f>
        <v/>
      </c>
      <c r="C850" t="inlineStr">
        <is>
          <t>Kaunas</t>
        </is>
      </c>
      <c r="D850" s="3">
        <f>YEAR(tbl_Pardavimai[[#This Row],[Data]])</f>
        <v/>
      </c>
      <c r="E850" t="inlineStr">
        <is>
          <t>Buitinė technika</t>
        </is>
      </c>
      <c r="F850" s="4" t="n">
        <v>1592.26</v>
      </c>
      <c r="G850" s="5" t="n">
        <v>10</v>
      </c>
    </row>
    <row r="851">
      <c r="A851" s="2" t="n">
        <v>45706</v>
      </c>
      <c r="B851" s="3">
        <f>MONTH(tbl_Pardavimai[[#This Row],[Data]])</f>
        <v/>
      </c>
      <c r="C851" t="inlineStr">
        <is>
          <t>Klaipėda</t>
        </is>
      </c>
      <c r="D851" s="3">
        <f>YEAR(tbl_Pardavimai[[#This Row],[Data]])</f>
        <v/>
      </c>
      <c r="E851" t="inlineStr">
        <is>
          <t>Buitinė technika</t>
        </is>
      </c>
      <c r="F851" s="4" t="n">
        <v>683.09</v>
      </c>
      <c r="G851" s="5" t="n">
        <v>4</v>
      </c>
    </row>
    <row r="852">
      <c r="A852" s="2" t="n">
        <v>45706</v>
      </c>
      <c r="B852" s="3">
        <f>MONTH(tbl_Pardavimai[[#This Row],[Data]])</f>
        <v/>
      </c>
      <c r="C852" t="inlineStr">
        <is>
          <t>Kaunas</t>
        </is>
      </c>
      <c r="D852" s="3">
        <f>YEAR(tbl_Pardavimai[[#This Row],[Data]])</f>
        <v/>
      </c>
      <c r="E852" t="inlineStr">
        <is>
          <t>Buitinė technika</t>
        </is>
      </c>
      <c r="F852" s="4" t="n">
        <v>355.12</v>
      </c>
      <c r="G852" s="5" t="n">
        <v>2</v>
      </c>
    </row>
    <row r="853">
      <c r="A853" s="2" t="n">
        <v>45707</v>
      </c>
      <c r="B853" s="3">
        <f>MONTH(tbl_Pardavimai[[#This Row],[Data]])</f>
        <v/>
      </c>
      <c r="C853" t="inlineStr">
        <is>
          <t>Vilnius</t>
        </is>
      </c>
      <c r="D853" s="3">
        <f>YEAR(tbl_Pardavimai[[#This Row],[Data]])</f>
        <v/>
      </c>
      <c r="E853" t="inlineStr">
        <is>
          <t>Elektronika</t>
        </is>
      </c>
      <c r="F853" s="4" t="n">
        <v>637.45</v>
      </c>
      <c r="G853" s="5" t="n">
        <v>3</v>
      </c>
    </row>
    <row r="854">
      <c r="A854" s="2" t="n">
        <v>45707</v>
      </c>
      <c r="B854" s="3">
        <f>MONTH(tbl_Pardavimai[[#This Row],[Data]])</f>
        <v/>
      </c>
      <c r="C854" t="inlineStr">
        <is>
          <t>Klaipėda</t>
        </is>
      </c>
      <c r="D854" s="3">
        <f>YEAR(tbl_Pardavimai[[#This Row],[Data]])</f>
        <v/>
      </c>
      <c r="E854" t="inlineStr">
        <is>
          <t>Elektronika</t>
        </is>
      </c>
      <c r="F854" s="4" t="n">
        <v>390.73</v>
      </c>
      <c r="G854" s="5" t="n">
        <v>2</v>
      </c>
    </row>
    <row r="855">
      <c r="A855" s="2" t="n">
        <v>45708</v>
      </c>
      <c r="B855" s="3">
        <f>MONTH(tbl_Pardavimai[[#This Row],[Data]])</f>
        <v/>
      </c>
      <c r="C855" t="inlineStr">
        <is>
          <t>Vilnius</t>
        </is>
      </c>
      <c r="D855" s="3">
        <f>YEAR(tbl_Pardavimai[[#This Row],[Data]])</f>
        <v/>
      </c>
      <c r="E855" t="inlineStr">
        <is>
          <t>Elektronika</t>
        </is>
      </c>
      <c r="F855" s="4" t="n">
        <v>1536.94</v>
      </c>
      <c r="G855" s="5" t="n">
        <v>7</v>
      </c>
    </row>
    <row r="856">
      <c r="A856" s="2" t="n">
        <v>45708</v>
      </c>
      <c r="B856" s="3">
        <f>MONTH(tbl_Pardavimai[[#This Row],[Data]])</f>
        <v/>
      </c>
      <c r="C856" t="inlineStr">
        <is>
          <t>Klaipėda</t>
        </is>
      </c>
      <c r="D856" s="3">
        <f>YEAR(tbl_Pardavimai[[#This Row],[Data]])</f>
        <v/>
      </c>
      <c r="E856" t="inlineStr">
        <is>
          <t>Aksesuarai</t>
        </is>
      </c>
      <c r="F856" s="4" t="n">
        <v>323.02</v>
      </c>
      <c r="G856" s="5" t="n">
        <v>8</v>
      </c>
    </row>
    <row r="857">
      <c r="A857" s="2" t="n">
        <v>45709</v>
      </c>
      <c r="B857" s="3">
        <f>MONTH(tbl_Pardavimai[[#This Row],[Data]])</f>
        <v/>
      </c>
      <c r="C857" t="inlineStr">
        <is>
          <t>Vilnius</t>
        </is>
      </c>
      <c r="D857" s="3">
        <f>YEAR(tbl_Pardavimai[[#This Row],[Data]])</f>
        <v/>
      </c>
      <c r="E857" t="inlineStr">
        <is>
          <t>Šviestuvai</t>
        </is>
      </c>
      <c r="F857" s="4" t="n">
        <v>504.91</v>
      </c>
      <c r="G857" s="5" t="n">
        <v>6</v>
      </c>
    </row>
    <row r="858">
      <c r="A858" s="2" t="n">
        <v>45709</v>
      </c>
      <c r="B858" s="3">
        <f>MONTH(tbl_Pardavimai[[#This Row],[Data]])</f>
        <v/>
      </c>
      <c r="C858" t="inlineStr">
        <is>
          <t>Kaunas</t>
        </is>
      </c>
      <c r="D858" s="3">
        <f>YEAR(tbl_Pardavimai[[#This Row],[Data]])</f>
        <v/>
      </c>
      <c r="E858" t="inlineStr">
        <is>
          <t>Šviestuvai</t>
        </is>
      </c>
      <c r="F858" s="4" t="n">
        <v>254.13</v>
      </c>
      <c r="G858" s="5" t="n">
        <v>3</v>
      </c>
    </row>
    <row r="859">
      <c r="A859" s="2" t="n">
        <v>45710</v>
      </c>
      <c r="B859" s="3">
        <f>MONTH(tbl_Pardavimai[[#This Row],[Data]])</f>
        <v/>
      </c>
      <c r="C859" t="inlineStr">
        <is>
          <t>Kaunas</t>
        </is>
      </c>
      <c r="D859" s="3">
        <f>YEAR(tbl_Pardavimai[[#This Row],[Data]])</f>
        <v/>
      </c>
      <c r="E859" t="inlineStr">
        <is>
          <t>Šviestuvai</t>
        </is>
      </c>
      <c r="F859" s="4" t="n">
        <v>228.94</v>
      </c>
      <c r="G859" s="5" t="n">
        <v>3</v>
      </c>
    </row>
    <row r="860">
      <c r="A860" s="2" t="n">
        <v>45710</v>
      </c>
      <c r="B860" s="3">
        <f>MONTH(tbl_Pardavimai[[#This Row],[Data]])</f>
        <v/>
      </c>
      <c r="C860" t="inlineStr">
        <is>
          <t>Vilnius</t>
        </is>
      </c>
      <c r="D860" s="3">
        <f>YEAR(tbl_Pardavimai[[#This Row],[Data]])</f>
        <v/>
      </c>
      <c r="E860" t="inlineStr">
        <is>
          <t>Elektronika</t>
        </is>
      </c>
      <c r="F860" s="4" t="n">
        <v>1190.72</v>
      </c>
      <c r="G860" s="5" t="n">
        <v>6</v>
      </c>
    </row>
    <row r="861">
      <c r="A861" s="2" t="n">
        <v>45711</v>
      </c>
      <c r="B861" s="3">
        <f>MONTH(tbl_Pardavimai[[#This Row],[Data]])</f>
        <v/>
      </c>
      <c r="C861" t="inlineStr">
        <is>
          <t>Kaunas</t>
        </is>
      </c>
      <c r="D861" s="3">
        <f>YEAR(tbl_Pardavimai[[#This Row],[Data]])</f>
        <v/>
      </c>
      <c r="E861" t="inlineStr">
        <is>
          <t>Elektronika</t>
        </is>
      </c>
      <c r="F861" s="4" t="n">
        <v>394.09</v>
      </c>
      <c r="G861" s="5" t="n">
        <v>2</v>
      </c>
    </row>
    <row r="862">
      <c r="A862" s="2" t="n">
        <v>45711</v>
      </c>
      <c r="B862" s="3">
        <f>MONTH(tbl_Pardavimai[[#This Row],[Data]])</f>
        <v/>
      </c>
      <c r="C862" t="inlineStr">
        <is>
          <t>Klaipėda</t>
        </is>
      </c>
      <c r="D862" s="3">
        <f>YEAR(tbl_Pardavimai[[#This Row],[Data]])</f>
        <v/>
      </c>
      <c r="E862" t="inlineStr">
        <is>
          <t>Aksesuarai</t>
        </is>
      </c>
      <c r="F862" s="4" t="n">
        <v>294.22</v>
      </c>
      <c r="G862" s="5" t="n">
        <v>7</v>
      </c>
    </row>
    <row r="863">
      <c r="A863" s="2" t="n">
        <v>45711</v>
      </c>
      <c r="B863" s="3">
        <f>MONTH(tbl_Pardavimai[[#This Row],[Data]])</f>
        <v/>
      </c>
      <c r="C863" t="inlineStr">
        <is>
          <t>Vilnius</t>
        </is>
      </c>
      <c r="D863" s="3">
        <f>YEAR(tbl_Pardavimai[[#This Row],[Data]])</f>
        <v/>
      </c>
      <c r="E863" t="inlineStr">
        <is>
          <t>Elektronika</t>
        </is>
      </c>
      <c r="F863" s="4" t="n">
        <v>984.27</v>
      </c>
      <c r="G863" s="5" t="n">
        <v>5</v>
      </c>
    </row>
    <row r="864">
      <c r="A864" s="2" t="n">
        <v>45712</v>
      </c>
      <c r="B864" s="3">
        <f>MONTH(tbl_Pardavimai[[#This Row],[Data]])</f>
        <v/>
      </c>
      <c r="C864" t="inlineStr">
        <is>
          <t>Klaipėda</t>
        </is>
      </c>
      <c r="D864" s="3">
        <f>YEAR(tbl_Pardavimai[[#This Row],[Data]])</f>
        <v/>
      </c>
      <c r="E864" t="inlineStr">
        <is>
          <t>Elektronika</t>
        </is>
      </c>
      <c r="F864" s="4" t="n">
        <v>331.64</v>
      </c>
      <c r="G864" s="5" t="n">
        <v>2</v>
      </c>
    </row>
    <row r="865">
      <c r="A865" s="2" t="n">
        <v>45713</v>
      </c>
      <c r="B865" s="3">
        <f>MONTH(tbl_Pardavimai[[#This Row],[Data]])</f>
        <v/>
      </c>
      <c r="C865" t="inlineStr">
        <is>
          <t>Vilnius</t>
        </is>
      </c>
      <c r="D865" s="3">
        <f>YEAR(tbl_Pardavimai[[#This Row],[Data]])</f>
        <v/>
      </c>
      <c r="E865" t="inlineStr">
        <is>
          <t>Buitinė technika</t>
        </is>
      </c>
      <c r="F865" s="4" t="n">
        <v>869.24</v>
      </c>
      <c r="G865" s="5" t="n">
        <v>5</v>
      </c>
    </row>
    <row r="866">
      <c r="A866" s="2" t="n">
        <v>45713</v>
      </c>
      <c r="B866" s="3">
        <f>MONTH(tbl_Pardavimai[[#This Row],[Data]])</f>
        <v/>
      </c>
      <c r="C866" t="inlineStr">
        <is>
          <t>Vilnius</t>
        </is>
      </c>
      <c r="D866" s="3">
        <f>YEAR(tbl_Pardavimai[[#This Row],[Data]])</f>
        <v/>
      </c>
      <c r="E866" t="inlineStr">
        <is>
          <t>Šviestuvai</t>
        </is>
      </c>
      <c r="F866" s="4" t="n">
        <v>959.9400000000001</v>
      </c>
      <c r="G866" s="5" t="n">
        <v>10</v>
      </c>
    </row>
    <row r="867">
      <c r="A867" s="2" t="n">
        <v>45714</v>
      </c>
      <c r="B867" s="3">
        <f>MONTH(tbl_Pardavimai[[#This Row],[Data]])</f>
        <v/>
      </c>
      <c r="C867" t="inlineStr">
        <is>
          <t>Kaunas</t>
        </is>
      </c>
      <c r="D867" s="3">
        <f>YEAR(tbl_Pardavimai[[#This Row],[Data]])</f>
        <v/>
      </c>
      <c r="E867" t="inlineStr">
        <is>
          <t>Aksesuarai</t>
        </is>
      </c>
      <c r="F867" s="4" t="n">
        <v>292.04</v>
      </c>
      <c r="G867" s="5" t="n">
        <v>7</v>
      </c>
    </row>
    <row r="868">
      <c r="A868" s="2" t="n">
        <v>45715</v>
      </c>
      <c r="B868" s="3">
        <f>MONTH(tbl_Pardavimai[[#This Row],[Data]])</f>
        <v/>
      </c>
      <c r="C868" t="inlineStr">
        <is>
          <t>Vilnius</t>
        </is>
      </c>
      <c r="D868" s="3">
        <f>YEAR(tbl_Pardavimai[[#This Row],[Data]])</f>
        <v/>
      </c>
      <c r="E868" t="inlineStr">
        <is>
          <t>Aksesuarai</t>
        </is>
      </c>
      <c r="F868" s="4" t="n">
        <v>437.53</v>
      </c>
      <c r="G868" s="5" t="n">
        <v>10</v>
      </c>
    </row>
    <row r="869">
      <c r="A869" s="2" t="n">
        <v>45715</v>
      </c>
      <c r="B869" s="3">
        <f>MONTH(tbl_Pardavimai[[#This Row],[Data]])</f>
        <v/>
      </c>
      <c r="C869" t="inlineStr">
        <is>
          <t>Vilnius</t>
        </is>
      </c>
      <c r="D869" s="3">
        <f>YEAR(tbl_Pardavimai[[#This Row],[Data]])</f>
        <v/>
      </c>
      <c r="E869" t="inlineStr">
        <is>
          <t>Elektronika</t>
        </is>
      </c>
      <c r="F869" s="4" t="n">
        <v>398.69</v>
      </c>
      <c r="G869" s="5" t="n">
        <v>2</v>
      </c>
    </row>
    <row r="870">
      <c r="A870" s="2" t="n">
        <v>45716</v>
      </c>
      <c r="B870" s="3">
        <f>MONTH(tbl_Pardavimai[[#This Row],[Data]])</f>
        <v/>
      </c>
      <c r="C870" t="inlineStr">
        <is>
          <t>Kaunas</t>
        </is>
      </c>
      <c r="D870" s="3">
        <f>YEAR(tbl_Pardavimai[[#This Row],[Data]])</f>
        <v/>
      </c>
      <c r="E870" t="inlineStr">
        <is>
          <t>Buitinė technika</t>
        </is>
      </c>
      <c r="F870" s="4" t="n">
        <v>1007.83</v>
      </c>
      <c r="G870" s="5" t="n">
        <v>6</v>
      </c>
    </row>
    <row r="871">
      <c r="A871" s="2" t="n">
        <v>45716</v>
      </c>
      <c r="B871" s="3">
        <f>MONTH(tbl_Pardavimai[[#This Row],[Data]])</f>
        <v/>
      </c>
      <c r="C871" t="inlineStr">
        <is>
          <t>Klaipėda</t>
        </is>
      </c>
      <c r="D871" s="3">
        <f>YEAR(tbl_Pardavimai[[#This Row],[Data]])</f>
        <v/>
      </c>
      <c r="E871" t="inlineStr">
        <is>
          <t>Aksesuarai</t>
        </is>
      </c>
      <c r="F871" s="4" t="n">
        <v>89.34999999999999</v>
      </c>
      <c r="G871" s="5" t="n">
        <v>2</v>
      </c>
    </row>
    <row r="872">
      <c r="A872" s="2" t="n">
        <v>45717</v>
      </c>
      <c r="B872" s="3">
        <f>MONTH(tbl_Pardavimai[[#This Row],[Data]])</f>
        <v/>
      </c>
      <c r="C872" t="inlineStr">
        <is>
          <t>Kaunas</t>
        </is>
      </c>
      <c r="D872" s="3">
        <f>YEAR(tbl_Pardavimai[[#This Row],[Data]])</f>
        <v/>
      </c>
      <c r="E872" t="inlineStr">
        <is>
          <t>Elektronika</t>
        </is>
      </c>
      <c r="F872" s="4" t="n">
        <v>1545.08</v>
      </c>
      <c r="G872" s="5" t="n">
        <v>8</v>
      </c>
    </row>
    <row r="873">
      <c r="A873" s="2" t="n">
        <v>45717</v>
      </c>
      <c r="B873" s="3">
        <f>MONTH(tbl_Pardavimai[[#This Row],[Data]])</f>
        <v/>
      </c>
      <c r="C873" t="inlineStr">
        <is>
          <t>Vilnius</t>
        </is>
      </c>
      <c r="D873" s="3">
        <f>YEAR(tbl_Pardavimai[[#This Row],[Data]])</f>
        <v/>
      </c>
      <c r="E873" t="inlineStr">
        <is>
          <t>Aksesuarai</t>
        </is>
      </c>
      <c r="F873" s="4" t="n">
        <v>69.31999999999999</v>
      </c>
      <c r="G873" s="5" t="n">
        <v>2</v>
      </c>
    </row>
    <row r="874">
      <c r="A874" s="2" t="n">
        <v>45718</v>
      </c>
      <c r="B874" s="3">
        <f>MONTH(tbl_Pardavimai[[#This Row],[Data]])</f>
        <v/>
      </c>
      <c r="C874" t="inlineStr">
        <is>
          <t>Klaipėda</t>
        </is>
      </c>
      <c r="D874" s="3">
        <f>YEAR(tbl_Pardavimai[[#This Row],[Data]])</f>
        <v/>
      </c>
      <c r="E874" t="inlineStr">
        <is>
          <t>Aksesuarai</t>
        </is>
      </c>
      <c r="F874" s="4" t="n">
        <v>200.25</v>
      </c>
      <c r="G874" s="5" t="n">
        <v>5</v>
      </c>
    </row>
    <row r="875">
      <c r="A875" s="2" t="n">
        <v>45718</v>
      </c>
      <c r="B875" s="3">
        <f>MONTH(tbl_Pardavimai[[#This Row],[Data]])</f>
        <v/>
      </c>
      <c r="C875" t="inlineStr">
        <is>
          <t>Klaipėda</t>
        </is>
      </c>
      <c r="D875" s="3">
        <f>YEAR(tbl_Pardavimai[[#This Row],[Data]])</f>
        <v/>
      </c>
      <c r="E875" t="inlineStr">
        <is>
          <t>Aksesuarai</t>
        </is>
      </c>
      <c r="F875" s="4" t="n">
        <v>147.77</v>
      </c>
      <c r="G875" s="5" t="n">
        <v>3</v>
      </c>
    </row>
    <row r="876">
      <c r="A876" s="2" t="n">
        <v>45719</v>
      </c>
      <c r="B876" s="3">
        <f>MONTH(tbl_Pardavimai[[#This Row],[Data]])</f>
        <v/>
      </c>
      <c r="C876" t="inlineStr">
        <is>
          <t>Kaunas</t>
        </is>
      </c>
      <c r="D876" s="3">
        <f>YEAR(tbl_Pardavimai[[#This Row],[Data]])</f>
        <v/>
      </c>
      <c r="E876" t="inlineStr">
        <is>
          <t>Buitinė technika</t>
        </is>
      </c>
      <c r="F876" s="4" t="n">
        <v>860.46</v>
      </c>
      <c r="G876" s="5" t="n">
        <v>5</v>
      </c>
    </row>
    <row r="877">
      <c r="A877" s="2" t="n">
        <v>45719</v>
      </c>
      <c r="B877" s="3">
        <f>MONTH(tbl_Pardavimai[[#This Row],[Data]])</f>
        <v/>
      </c>
      <c r="C877" t="inlineStr">
        <is>
          <t>Kaunas</t>
        </is>
      </c>
      <c r="D877" s="3">
        <f>YEAR(tbl_Pardavimai[[#This Row],[Data]])</f>
        <v/>
      </c>
      <c r="E877" t="inlineStr">
        <is>
          <t>Šviestuvai</t>
        </is>
      </c>
      <c r="F877" s="4" t="n">
        <v>856.61</v>
      </c>
      <c r="G877" s="5" t="n">
        <v>9</v>
      </c>
    </row>
    <row r="878">
      <c r="A878" s="2" t="n">
        <v>45720</v>
      </c>
      <c r="B878" s="3">
        <f>MONTH(tbl_Pardavimai[[#This Row],[Data]])</f>
        <v/>
      </c>
      <c r="C878" t="inlineStr">
        <is>
          <t>Kaunas</t>
        </is>
      </c>
      <c r="D878" s="3">
        <f>YEAR(tbl_Pardavimai[[#This Row],[Data]])</f>
        <v/>
      </c>
      <c r="E878" t="inlineStr">
        <is>
          <t>Elektronika</t>
        </is>
      </c>
      <c r="F878" s="4" t="n">
        <v>1916.14</v>
      </c>
      <c r="G878" s="5" t="n">
        <v>9</v>
      </c>
    </row>
    <row r="879">
      <c r="A879" s="2" t="n">
        <v>45720</v>
      </c>
      <c r="B879" s="3">
        <f>MONTH(tbl_Pardavimai[[#This Row],[Data]])</f>
        <v/>
      </c>
      <c r="C879" t="inlineStr">
        <is>
          <t>Klaipėda</t>
        </is>
      </c>
      <c r="D879" s="3">
        <f>YEAR(tbl_Pardavimai[[#This Row],[Data]])</f>
        <v/>
      </c>
      <c r="E879" t="inlineStr">
        <is>
          <t>Aksesuarai</t>
        </is>
      </c>
      <c r="F879" s="4" t="n">
        <v>185.68</v>
      </c>
      <c r="G879" s="5" t="n">
        <v>5</v>
      </c>
    </row>
    <row r="880">
      <c r="A880" s="2" t="n">
        <v>45721</v>
      </c>
      <c r="B880" s="3">
        <f>MONTH(tbl_Pardavimai[[#This Row],[Data]])</f>
        <v/>
      </c>
      <c r="C880" t="inlineStr">
        <is>
          <t>Klaipėda</t>
        </is>
      </c>
      <c r="D880" s="3">
        <f>YEAR(tbl_Pardavimai[[#This Row],[Data]])</f>
        <v/>
      </c>
      <c r="E880" t="inlineStr">
        <is>
          <t>Buitinė technika</t>
        </is>
      </c>
      <c r="F880" s="4" t="n">
        <v>1102.02</v>
      </c>
      <c r="G880" s="5" t="n">
        <v>7</v>
      </c>
    </row>
    <row r="881">
      <c r="A881" s="2" t="n">
        <v>45721</v>
      </c>
      <c r="B881" s="3">
        <f>MONTH(tbl_Pardavimai[[#This Row],[Data]])</f>
        <v/>
      </c>
      <c r="C881" t="inlineStr">
        <is>
          <t>Vilnius</t>
        </is>
      </c>
      <c r="D881" s="3">
        <f>YEAR(tbl_Pardavimai[[#This Row],[Data]])</f>
        <v/>
      </c>
      <c r="E881" t="inlineStr">
        <is>
          <t>Buitinė technika</t>
        </is>
      </c>
      <c r="F881" s="4" t="n">
        <v>1564.89</v>
      </c>
      <c r="G881" s="5" t="n">
        <v>9</v>
      </c>
    </row>
    <row r="882">
      <c r="A882" s="2" t="n">
        <v>45722</v>
      </c>
      <c r="B882" s="3">
        <f>MONTH(tbl_Pardavimai[[#This Row],[Data]])</f>
        <v/>
      </c>
      <c r="C882" t="inlineStr">
        <is>
          <t>Vilnius</t>
        </is>
      </c>
      <c r="D882" s="3">
        <f>YEAR(tbl_Pardavimai[[#This Row],[Data]])</f>
        <v/>
      </c>
      <c r="E882" t="inlineStr">
        <is>
          <t>Buitinė technika</t>
        </is>
      </c>
      <c r="F882" s="4" t="n">
        <v>604.8200000000001</v>
      </c>
      <c r="G882" s="5" t="n">
        <v>4</v>
      </c>
    </row>
    <row r="883">
      <c r="A883" s="2" t="n">
        <v>45722</v>
      </c>
      <c r="B883" s="3">
        <f>MONTH(tbl_Pardavimai[[#This Row],[Data]])</f>
        <v/>
      </c>
      <c r="C883" t="inlineStr">
        <is>
          <t>Klaipėda</t>
        </is>
      </c>
      <c r="D883" s="3">
        <f>YEAR(tbl_Pardavimai[[#This Row],[Data]])</f>
        <v/>
      </c>
      <c r="E883" t="inlineStr">
        <is>
          <t>Aksesuarai</t>
        </is>
      </c>
      <c r="F883" s="4" t="n">
        <v>273.07</v>
      </c>
      <c r="G883" s="5" t="n">
        <v>6</v>
      </c>
    </row>
    <row r="884">
      <c r="A884" s="2" t="n">
        <v>45723</v>
      </c>
      <c r="B884" s="3">
        <f>MONTH(tbl_Pardavimai[[#This Row],[Data]])</f>
        <v/>
      </c>
      <c r="C884" t="inlineStr">
        <is>
          <t>Vilnius</t>
        </is>
      </c>
      <c r="D884" s="3">
        <f>YEAR(tbl_Pardavimai[[#This Row],[Data]])</f>
        <v/>
      </c>
      <c r="E884" t="inlineStr">
        <is>
          <t>Aksesuarai</t>
        </is>
      </c>
      <c r="F884" s="4" t="n">
        <v>366.92</v>
      </c>
      <c r="G884" s="5" t="n">
        <v>8</v>
      </c>
    </row>
    <row r="885">
      <c r="A885" s="2" t="n">
        <v>45723</v>
      </c>
      <c r="B885" s="3">
        <f>MONTH(tbl_Pardavimai[[#This Row],[Data]])</f>
        <v/>
      </c>
      <c r="C885" t="inlineStr">
        <is>
          <t>Klaipėda</t>
        </is>
      </c>
      <c r="D885" s="3">
        <f>YEAR(tbl_Pardavimai[[#This Row],[Data]])</f>
        <v/>
      </c>
      <c r="E885" t="inlineStr">
        <is>
          <t>Buitinė technika</t>
        </is>
      </c>
      <c r="F885" s="4" t="n">
        <v>301.84</v>
      </c>
      <c r="G885" s="5" t="n">
        <v>2</v>
      </c>
    </row>
    <row r="886">
      <c r="A886" s="2" t="n">
        <v>45724</v>
      </c>
      <c r="B886" s="3">
        <f>MONTH(tbl_Pardavimai[[#This Row],[Data]])</f>
        <v/>
      </c>
      <c r="C886" t="inlineStr">
        <is>
          <t>Vilnius</t>
        </is>
      </c>
      <c r="D886" s="3">
        <f>YEAR(tbl_Pardavimai[[#This Row],[Data]])</f>
        <v/>
      </c>
      <c r="E886" t="inlineStr">
        <is>
          <t>Elektronika</t>
        </is>
      </c>
      <c r="F886" s="4" t="n">
        <v>1310.31</v>
      </c>
      <c r="G886" s="5" t="n">
        <v>7</v>
      </c>
    </row>
    <row r="887">
      <c r="A887" s="2" t="n">
        <v>45725</v>
      </c>
      <c r="B887" s="3">
        <f>MONTH(tbl_Pardavimai[[#This Row],[Data]])</f>
        <v/>
      </c>
      <c r="C887" t="inlineStr">
        <is>
          <t>Klaipėda</t>
        </is>
      </c>
      <c r="D887" s="3">
        <f>YEAR(tbl_Pardavimai[[#This Row],[Data]])</f>
        <v/>
      </c>
      <c r="E887" t="inlineStr">
        <is>
          <t>Aksesuarai</t>
        </is>
      </c>
      <c r="F887" s="4" t="n">
        <v>224.54</v>
      </c>
      <c r="G887" s="5" t="n">
        <v>5</v>
      </c>
    </row>
    <row r="888">
      <c r="A888" s="2" t="n">
        <v>45725</v>
      </c>
      <c r="B888" s="3">
        <f>MONTH(tbl_Pardavimai[[#This Row],[Data]])</f>
        <v/>
      </c>
      <c r="C888" t="inlineStr">
        <is>
          <t>Kaunas</t>
        </is>
      </c>
      <c r="D888" s="3">
        <f>YEAR(tbl_Pardavimai[[#This Row],[Data]])</f>
        <v/>
      </c>
      <c r="E888" t="inlineStr">
        <is>
          <t>Šviestuvai</t>
        </is>
      </c>
      <c r="F888" s="4" t="n">
        <v>861.14</v>
      </c>
      <c r="G888" s="5" t="n">
        <v>10</v>
      </c>
    </row>
    <row r="889">
      <c r="A889" s="2" t="n">
        <v>45726</v>
      </c>
      <c r="B889" s="3">
        <f>MONTH(tbl_Pardavimai[[#This Row],[Data]])</f>
        <v/>
      </c>
      <c r="C889" t="inlineStr">
        <is>
          <t>Vilnius</t>
        </is>
      </c>
      <c r="D889" s="3">
        <f>YEAR(tbl_Pardavimai[[#This Row],[Data]])</f>
        <v/>
      </c>
      <c r="E889" t="inlineStr">
        <is>
          <t>Aksesuarai</t>
        </is>
      </c>
      <c r="F889" s="4" t="n">
        <v>270.32</v>
      </c>
      <c r="G889" s="5" t="n">
        <v>7</v>
      </c>
    </row>
    <row r="890">
      <c r="A890" s="2" t="n">
        <v>45726</v>
      </c>
      <c r="B890" s="3">
        <f>MONTH(tbl_Pardavimai[[#This Row],[Data]])</f>
        <v/>
      </c>
      <c r="C890" t="inlineStr">
        <is>
          <t>Klaipėda</t>
        </is>
      </c>
      <c r="D890" s="3">
        <f>YEAR(tbl_Pardavimai[[#This Row],[Data]])</f>
        <v/>
      </c>
      <c r="E890" t="inlineStr">
        <is>
          <t>Elektronika</t>
        </is>
      </c>
      <c r="F890" s="4" t="n">
        <v>849.61</v>
      </c>
      <c r="G890" s="5" t="n">
        <v>4</v>
      </c>
    </row>
    <row r="891">
      <c r="A891" s="2" t="n">
        <v>45726</v>
      </c>
      <c r="B891" s="3">
        <f>MONTH(tbl_Pardavimai[[#This Row],[Data]])</f>
        <v/>
      </c>
      <c r="C891" t="inlineStr">
        <is>
          <t>Kaunas</t>
        </is>
      </c>
      <c r="D891" s="3">
        <f>YEAR(tbl_Pardavimai[[#This Row],[Data]])</f>
        <v/>
      </c>
      <c r="E891" t="inlineStr">
        <is>
          <t>Šviestuvai</t>
        </is>
      </c>
      <c r="F891" s="4" t="n">
        <v>867.1</v>
      </c>
      <c r="G891" s="5" t="n">
        <v>10</v>
      </c>
    </row>
    <row r="892">
      <c r="A892" s="2" t="n">
        <v>45727</v>
      </c>
      <c r="B892" s="3">
        <f>MONTH(tbl_Pardavimai[[#This Row],[Data]])</f>
        <v/>
      </c>
      <c r="C892" t="inlineStr">
        <is>
          <t>Vilnius</t>
        </is>
      </c>
      <c r="D892" s="3">
        <f>YEAR(tbl_Pardavimai[[#This Row],[Data]])</f>
        <v/>
      </c>
      <c r="E892" t="inlineStr">
        <is>
          <t>Šviestuvai</t>
        </is>
      </c>
      <c r="F892" s="4" t="n">
        <v>439.97</v>
      </c>
      <c r="G892" s="5" t="n">
        <v>5</v>
      </c>
    </row>
    <row r="893">
      <c r="A893" s="2" t="n">
        <v>45728</v>
      </c>
      <c r="B893" s="3">
        <f>MONTH(tbl_Pardavimai[[#This Row],[Data]])</f>
        <v/>
      </c>
      <c r="C893" t="inlineStr">
        <is>
          <t>Kaunas</t>
        </is>
      </c>
      <c r="D893" s="3">
        <f>YEAR(tbl_Pardavimai[[#This Row],[Data]])</f>
        <v/>
      </c>
      <c r="E893" t="inlineStr">
        <is>
          <t>Elektronika</t>
        </is>
      </c>
      <c r="F893" s="4" t="n">
        <v>1213.59</v>
      </c>
      <c r="G893" s="5" t="n">
        <v>6</v>
      </c>
    </row>
    <row r="894">
      <c r="A894" s="2" t="n">
        <v>45728</v>
      </c>
      <c r="B894" s="3">
        <f>MONTH(tbl_Pardavimai[[#This Row],[Data]])</f>
        <v/>
      </c>
      <c r="C894" t="inlineStr">
        <is>
          <t>Vilnius</t>
        </is>
      </c>
      <c r="D894" s="3">
        <f>YEAR(tbl_Pardavimai[[#This Row],[Data]])</f>
        <v/>
      </c>
      <c r="E894" t="inlineStr">
        <is>
          <t>Šviestuvai</t>
        </is>
      </c>
      <c r="F894" s="4" t="n">
        <v>405.77</v>
      </c>
      <c r="G894" s="5" t="n">
        <v>4</v>
      </c>
    </row>
    <row r="895">
      <c r="A895" s="2" t="n">
        <v>45729</v>
      </c>
      <c r="B895" s="3">
        <f>MONTH(tbl_Pardavimai[[#This Row],[Data]])</f>
        <v/>
      </c>
      <c r="C895" t="inlineStr">
        <is>
          <t>Kaunas</t>
        </is>
      </c>
      <c r="D895" s="3">
        <f>YEAR(tbl_Pardavimai[[#This Row],[Data]])</f>
        <v/>
      </c>
      <c r="E895" t="inlineStr">
        <is>
          <t>Buitinė technika</t>
        </is>
      </c>
      <c r="F895" s="4" t="n">
        <v>1565.51</v>
      </c>
      <c r="G895" s="5" t="n">
        <v>9</v>
      </c>
    </row>
    <row r="896">
      <c r="A896" s="2" t="n">
        <v>45730</v>
      </c>
      <c r="B896" s="3">
        <f>MONTH(tbl_Pardavimai[[#This Row],[Data]])</f>
        <v/>
      </c>
      <c r="C896" t="inlineStr">
        <is>
          <t>Vilnius</t>
        </is>
      </c>
      <c r="D896" s="3">
        <f>YEAR(tbl_Pardavimai[[#This Row],[Data]])</f>
        <v/>
      </c>
      <c r="E896" t="inlineStr">
        <is>
          <t>Šviestuvai</t>
        </is>
      </c>
      <c r="F896" s="4" t="n">
        <v>522.63</v>
      </c>
      <c r="G896" s="5" t="n">
        <v>6</v>
      </c>
    </row>
    <row r="897">
      <c r="A897" s="2" t="n">
        <v>45730</v>
      </c>
      <c r="B897" s="3">
        <f>MONTH(tbl_Pardavimai[[#This Row],[Data]])</f>
        <v/>
      </c>
      <c r="C897" t="inlineStr">
        <is>
          <t>Vilnius</t>
        </is>
      </c>
      <c r="D897" s="3">
        <f>YEAR(tbl_Pardavimai[[#This Row],[Data]])</f>
        <v/>
      </c>
      <c r="E897" t="inlineStr">
        <is>
          <t>Aksesuarai</t>
        </is>
      </c>
      <c r="F897" s="4" t="n">
        <v>442.2</v>
      </c>
      <c r="G897" s="5" t="n">
        <v>10</v>
      </c>
    </row>
    <row r="898">
      <c r="A898" s="2" t="n">
        <v>45731</v>
      </c>
      <c r="B898" s="3">
        <f>MONTH(tbl_Pardavimai[[#This Row],[Data]])</f>
        <v/>
      </c>
      <c r="C898" t="inlineStr">
        <is>
          <t>Vilnius</t>
        </is>
      </c>
      <c r="D898" s="3">
        <f>YEAR(tbl_Pardavimai[[#This Row],[Data]])</f>
        <v/>
      </c>
      <c r="E898" t="inlineStr">
        <is>
          <t>Elektronika</t>
        </is>
      </c>
      <c r="F898" s="4" t="n">
        <v>2061.69</v>
      </c>
      <c r="G898" s="5" t="n">
        <v>10</v>
      </c>
    </row>
    <row r="899">
      <c r="A899" s="2" t="n">
        <v>45731</v>
      </c>
      <c r="B899" s="3">
        <f>MONTH(tbl_Pardavimai[[#This Row],[Data]])</f>
        <v/>
      </c>
      <c r="C899" t="inlineStr">
        <is>
          <t>Klaipėda</t>
        </is>
      </c>
      <c r="D899" s="3">
        <f>YEAR(tbl_Pardavimai[[#This Row],[Data]])</f>
        <v/>
      </c>
      <c r="E899" t="inlineStr">
        <is>
          <t>Elektronika</t>
        </is>
      </c>
      <c r="F899" s="4" t="n">
        <v>979.4299999999999</v>
      </c>
      <c r="G899" s="5" t="n">
        <v>5</v>
      </c>
    </row>
    <row r="900">
      <c r="A900" s="2" t="n">
        <v>45731</v>
      </c>
      <c r="B900" s="3">
        <f>MONTH(tbl_Pardavimai[[#This Row],[Data]])</f>
        <v/>
      </c>
      <c r="C900" t="inlineStr">
        <is>
          <t>Klaipėda</t>
        </is>
      </c>
      <c r="D900" s="3">
        <f>YEAR(tbl_Pardavimai[[#This Row],[Data]])</f>
        <v/>
      </c>
      <c r="E900" t="inlineStr">
        <is>
          <t>Buitinė technika</t>
        </is>
      </c>
      <c r="F900" s="4" t="n">
        <v>1301.37</v>
      </c>
      <c r="G900" s="5" t="n">
        <v>7</v>
      </c>
    </row>
    <row r="901">
      <c r="A901" s="2" t="n">
        <v>45732</v>
      </c>
      <c r="B901" s="3">
        <f>MONTH(tbl_Pardavimai[[#This Row],[Data]])</f>
        <v/>
      </c>
      <c r="C901" t="inlineStr">
        <is>
          <t>Kaunas</t>
        </is>
      </c>
      <c r="D901" s="3">
        <f>YEAR(tbl_Pardavimai[[#This Row],[Data]])</f>
        <v/>
      </c>
      <c r="E901" t="inlineStr">
        <is>
          <t>Buitinė technika</t>
        </is>
      </c>
      <c r="F901" s="4" t="n">
        <v>1213.78</v>
      </c>
      <c r="G901" s="5" t="n">
        <v>8</v>
      </c>
    </row>
    <row r="902">
      <c r="A902" s="2" t="n">
        <v>45733</v>
      </c>
      <c r="B902" s="3">
        <f>MONTH(tbl_Pardavimai[[#This Row],[Data]])</f>
        <v/>
      </c>
      <c r="C902" t="inlineStr">
        <is>
          <t>Vilnius</t>
        </is>
      </c>
      <c r="D902" s="3">
        <f>YEAR(tbl_Pardavimai[[#This Row],[Data]])</f>
        <v/>
      </c>
      <c r="E902" t="inlineStr">
        <is>
          <t>Elektronika</t>
        </is>
      </c>
      <c r="F902" s="4" t="n">
        <v>435.14</v>
      </c>
      <c r="G902" s="5" t="n">
        <v>2</v>
      </c>
    </row>
    <row r="903">
      <c r="A903" s="2" t="n">
        <v>45734</v>
      </c>
      <c r="B903" s="3">
        <f>MONTH(tbl_Pardavimai[[#This Row],[Data]])</f>
        <v/>
      </c>
      <c r="C903" t="inlineStr">
        <is>
          <t>Kaunas</t>
        </is>
      </c>
      <c r="D903" s="3">
        <f>YEAR(tbl_Pardavimai[[#This Row],[Data]])</f>
        <v/>
      </c>
      <c r="E903" t="inlineStr">
        <is>
          <t>Aksesuarai</t>
        </is>
      </c>
      <c r="F903" s="4" t="n">
        <v>82.63</v>
      </c>
      <c r="G903" s="5" t="n">
        <v>2</v>
      </c>
    </row>
    <row r="904">
      <c r="A904" s="2" t="n">
        <v>45734</v>
      </c>
      <c r="B904" s="3">
        <f>MONTH(tbl_Pardavimai[[#This Row],[Data]])</f>
        <v/>
      </c>
      <c r="C904" t="inlineStr">
        <is>
          <t>Vilnius</t>
        </is>
      </c>
      <c r="D904" s="3">
        <f>YEAR(tbl_Pardavimai[[#This Row],[Data]])</f>
        <v/>
      </c>
      <c r="E904" t="inlineStr">
        <is>
          <t>Šviestuvai</t>
        </is>
      </c>
      <c r="F904" s="4" t="n">
        <v>656.63</v>
      </c>
      <c r="G904" s="5" t="n">
        <v>7</v>
      </c>
    </row>
    <row r="905">
      <c r="A905" s="2" t="n">
        <v>45735</v>
      </c>
      <c r="B905" s="3">
        <f>MONTH(tbl_Pardavimai[[#This Row],[Data]])</f>
        <v/>
      </c>
      <c r="C905" t="inlineStr">
        <is>
          <t>Vilnius</t>
        </is>
      </c>
      <c r="D905" s="3">
        <f>YEAR(tbl_Pardavimai[[#This Row],[Data]])</f>
        <v/>
      </c>
      <c r="E905" t="inlineStr">
        <is>
          <t>Buitinė technika</t>
        </is>
      </c>
      <c r="F905" s="4" t="n">
        <v>969.42</v>
      </c>
      <c r="G905" s="5" t="n">
        <v>6</v>
      </c>
    </row>
    <row r="906">
      <c r="A906" s="2" t="n">
        <v>45735</v>
      </c>
      <c r="B906" s="3">
        <f>MONTH(tbl_Pardavimai[[#This Row],[Data]])</f>
        <v/>
      </c>
      <c r="C906" t="inlineStr">
        <is>
          <t>Kaunas</t>
        </is>
      </c>
      <c r="D906" s="3">
        <f>YEAR(tbl_Pardavimai[[#This Row],[Data]])</f>
        <v/>
      </c>
      <c r="E906" t="inlineStr">
        <is>
          <t>Buitinė technika</t>
        </is>
      </c>
      <c r="F906" s="4" t="n">
        <v>1734.47</v>
      </c>
      <c r="G906" s="5" t="n">
        <v>10</v>
      </c>
    </row>
    <row r="907">
      <c r="A907" s="2" t="n">
        <v>45735</v>
      </c>
      <c r="B907" s="3">
        <f>MONTH(tbl_Pardavimai[[#This Row],[Data]])</f>
        <v/>
      </c>
      <c r="C907" t="inlineStr">
        <is>
          <t>Vilnius</t>
        </is>
      </c>
      <c r="D907" s="3">
        <f>YEAR(tbl_Pardavimai[[#This Row],[Data]])</f>
        <v/>
      </c>
      <c r="E907" t="inlineStr">
        <is>
          <t>Buitinė technika</t>
        </is>
      </c>
      <c r="F907" s="4" t="n">
        <v>346.09</v>
      </c>
      <c r="G907" s="5" t="n">
        <v>2</v>
      </c>
    </row>
    <row r="908">
      <c r="A908" s="2" t="n">
        <v>45736</v>
      </c>
      <c r="B908" s="3">
        <f>MONTH(tbl_Pardavimai[[#This Row],[Data]])</f>
        <v/>
      </c>
      <c r="C908" t="inlineStr">
        <is>
          <t>Vilnius</t>
        </is>
      </c>
      <c r="D908" s="3">
        <f>YEAR(tbl_Pardavimai[[#This Row],[Data]])</f>
        <v/>
      </c>
      <c r="E908" t="inlineStr">
        <is>
          <t>Buitinė technika</t>
        </is>
      </c>
      <c r="F908" s="4" t="n">
        <v>448.92</v>
      </c>
      <c r="G908" s="5" t="n">
        <v>3</v>
      </c>
    </row>
    <row r="909">
      <c r="A909" s="2" t="n">
        <v>45736</v>
      </c>
      <c r="B909" s="3">
        <f>MONTH(tbl_Pardavimai[[#This Row],[Data]])</f>
        <v/>
      </c>
      <c r="C909" t="inlineStr">
        <is>
          <t>Kaunas</t>
        </is>
      </c>
      <c r="D909" s="3">
        <f>YEAR(tbl_Pardavimai[[#This Row],[Data]])</f>
        <v/>
      </c>
      <c r="E909" t="inlineStr">
        <is>
          <t>Šviestuvai</t>
        </is>
      </c>
      <c r="F909" s="4" t="n">
        <v>852.34</v>
      </c>
      <c r="G909" s="5" t="n">
        <v>10</v>
      </c>
    </row>
    <row r="910">
      <c r="A910" s="2" t="n">
        <v>45737</v>
      </c>
      <c r="B910" s="3">
        <f>MONTH(tbl_Pardavimai[[#This Row],[Data]])</f>
        <v/>
      </c>
      <c r="C910" t="inlineStr">
        <is>
          <t>Vilnius</t>
        </is>
      </c>
      <c r="D910" s="3">
        <f>YEAR(tbl_Pardavimai[[#This Row],[Data]])</f>
        <v/>
      </c>
      <c r="E910" t="inlineStr">
        <is>
          <t>Buitinė technika</t>
        </is>
      </c>
      <c r="F910" s="4" t="n">
        <v>1484.33</v>
      </c>
      <c r="G910" s="5" t="n">
        <v>9</v>
      </c>
    </row>
    <row r="911">
      <c r="A911" s="2" t="n">
        <v>45738</v>
      </c>
      <c r="B911" s="3">
        <f>MONTH(tbl_Pardavimai[[#This Row],[Data]])</f>
        <v/>
      </c>
      <c r="C911" t="inlineStr">
        <is>
          <t>Vilnius</t>
        </is>
      </c>
      <c r="D911" s="3">
        <f>YEAR(tbl_Pardavimai[[#This Row],[Data]])</f>
        <v/>
      </c>
      <c r="E911" t="inlineStr">
        <is>
          <t>Aksesuarai</t>
        </is>
      </c>
      <c r="F911" s="4" t="n">
        <v>258.7</v>
      </c>
      <c r="G911" s="5" t="n">
        <v>6</v>
      </c>
    </row>
    <row r="912">
      <c r="A912" s="2" t="n">
        <v>45738</v>
      </c>
      <c r="B912" s="3">
        <f>MONTH(tbl_Pardavimai[[#This Row],[Data]])</f>
        <v/>
      </c>
      <c r="C912" t="inlineStr">
        <is>
          <t>Kaunas</t>
        </is>
      </c>
      <c r="D912" s="3">
        <f>YEAR(tbl_Pardavimai[[#This Row],[Data]])</f>
        <v/>
      </c>
      <c r="E912" t="inlineStr">
        <is>
          <t>Buitinė technika</t>
        </is>
      </c>
      <c r="F912" s="4" t="n">
        <v>1404.53</v>
      </c>
      <c r="G912" s="5" t="n">
        <v>9</v>
      </c>
    </row>
    <row r="913">
      <c r="A913" s="2" t="n">
        <v>45739</v>
      </c>
      <c r="B913" s="3">
        <f>MONTH(tbl_Pardavimai[[#This Row],[Data]])</f>
        <v/>
      </c>
      <c r="C913" t="inlineStr">
        <is>
          <t>Vilnius</t>
        </is>
      </c>
      <c r="D913" s="3">
        <f>YEAR(tbl_Pardavimai[[#This Row],[Data]])</f>
        <v/>
      </c>
      <c r="E913" t="inlineStr">
        <is>
          <t>Buitinė technika</t>
        </is>
      </c>
      <c r="F913" s="4" t="n">
        <v>624.59</v>
      </c>
      <c r="G913" s="5" t="n">
        <v>4</v>
      </c>
    </row>
    <row r="914">
      <c r="A914" s="2" t="n">
        <v>45740</v>
      </c>
      <c r="B914" s="3">
        <f>MONTH(tbl_Pardavimai[[#This Row],[Data]])</f>
        <v/>
      </c>
      <c r="C914" t="inlineStr">
        <is>
          <t>Vilnius</t>
        </is>
      </c>
      <c r="D914" s="3">
        <f>YEAR(tbl_Pardavimai[[#This Row],[Data]])</f>
        <v/>
      </c>
      <c r="E914" t="inlineStr">
        <is>
          <t>Buitinė technika</t>
        </is>
      </c>
      <c r="F914" s="4" t="n">
        <v>852.52</v>
      </c>
      <c r="G914" s="5" t="n">
        <v>5</v>
      </c>
    </row>
    <row r="915">
      <c r="A915" s="2" t="n">
        <v>45740</v>
      </c>
      <c r="B915" s="3">
        <f>MONTH(tbl_Pardavimai[[#This Row],[Data]])</f>
        <v/>
      </c>
      <c r="C915" t="inlineStr">
        <is>
          <t>Klaipėda</t>
        </is>
      </c>
      <c r="D915" s="3">
        <f>YEAR(tbl_Pardavimai[[#This Row],[Data]])</f>
        <v/>
      </c>
      <c r="E915" t="inlineStr">
        <is>
          <t>Elektronika</t>
        </is>
      </c>
      <c r="F915" s="4" t="n">
        <v>1937.78</v>
      </c>
      <c r="G915" s="5" t="n">
        <v>10</v>
      </c>
    </row>
    <row r="916">
      <c r="A916" s="2" t="n">
        <v>45740</v>
      </c>
      <c r="B916" s="3">
        <f>MONTH(tbl_Pardavimai[[#This Row],[Data]])</f>
        <v/>
      </c>
      <c r="C916" t="inlineStr">
        <is>
          <t>Vilnius</t>
        </is>
      </c>
      <c r="D916" s="3">
        <f>YEAR(tbl_Pardavimai[[#This Row],[Data]])</f>
        <v/>
      </c>
      <c r="E916" t="inlineStr">
        <is>
          <t>Elektronika</t>
        </is>
      </c>
      <c r="F916" s="4" t="n">
        <v>805.47</v>
      </c>
      <c r="G916" s="5" t="n">
        <v>4</v>
      </c>
    </row>
    <row r="917">
      <c r="A917" s="2" t="n">
        <v>45741</v>
      </c>
      <c r="B917" s="3">
        <f>MONTH(tbl_Pardavimai[[#This Row],[Data]])</f>
        <v/>
      </c>
      <c r="C917" t="inlineStr">
        <is>
          <t>Klaipėda</t>
        </is>
      </c>
      <c r="D917" s="3">
        <f>YEAR(tbl_Pardavimai[[#This Row],[Data]])</f>
        <v/>
      </c>
      <c r="E917" t="inlineStr">
        <is>
          <t>Elektronika</t>
        </is>
      </c>
      <c r="F917" s="4" t="n">
        <v>1824.12</v>
      </c>
      <c r="G917" s="5" t="n">
        <v>9</v>
      </c>
    </row>
    <row r="918">
      <c r="A918" s="2" t="n">
        <v>45741</v>
      </c>
      <c r="B918" s="3">
        <f>MONTH(tbl_Pardavimai[[#This Row],[Data]])</f>
        <v/>
      </c>
      <c r="C918" t="inlineStr">
        <is>
          <t>Kaunas</t>
        </is>
      </c>
      <c r="D918" s="3">
        <f>YEAR(tbl_Pardavimai[[#This Row],[Data]])</f>
        <v/>
      </c>
      <c r="E918" t="inlineStr">
        <is>
          <t>Šviestuvai</t>
        </is>
      </c>
      <c r="F918" s="4" t="n">
        <v>866.33</v>
      </c>
      <c r="G918" s="5" t="n">
        <v>10</v>
      </c>
    </row>
    <row r="919">
      <c r="A919" s="2" t="n">
        <v>45742</v>
      </c>
      <c r="B919" s="3">
        <f>MONTH(tbl_Pardavimai[[#This Row],[Data]])</f>
        <v/>
      </c>
      <c r="C919" t="inlineStr">
        <is>
          <t>Vilnius</t>
        </is>
      </c>
      <c r="D919" s="3">
        <f>YEAR(tbl_Pardavimai[[#This Row],[Data]])</f>
        <v/>
      </c>
      <c r="E919" t="inlineStr">
        <is>
          <t>Aksesuarai</t>
        </is>
      </c>
      <c r="F919" s="4" t="n">
        <v>412.64</v>
      </c>
      <c r="G919" s="5" t="n">
        <v>9</v>
      </c>
    </row>
    <row r="920">
      <c r="A920" s="2" t="n">
        <v>45742</v>
      </c>
      <c r="B920" s="3">
        <f>MONTH(tbl_Pardavimai[[#This Row],[Data]])</f>
        <v/>
      </c>
      <c r="C920" t="inlineStr">
        <is>
          <t>Kaunas</t>
        </is>
      </c>
      <c r="D920" s="3">
        <f>YEAR(tbl_Pardavimai[[#This Row],[Data]])</f>
        <v/>
      </c>
      <c r="E920" t="inlineStr">
        <is>
          <t>Buitinė technika</t>
        </is>
      </c>
      <c r="F920" s="4" t="n">
        <v>1414.77</v>
      </c>
      <c r="G920" s="5" t="n">
        <v>9</v>
      </c>
    </row>
    <row r="921">
      <c r="A921" s="2" t="n">
        <v>45743</v>
      </c>
      <c r="B921" s="3">
        <f>MONTH(tbl_Pardavimai[[#This Row],[Data]])</f>
        <v/>
      </c>
      <c r="C921" t="inlineStr">
        <is>
          <t>Kaunas</t>
        </is>
      </c>
      <c r="D921" s="3">
        <f>YEAR(tbl_Pardavimai[[#This Row],[Data]])</f>
        <v/>
      </c>
      <c r="E921" t="inlineStr">
        <is>
          <t>Buitinė technika</t>
        </is>
      </c>
      <c r="F921" s="4" t="n">
        <v>309.29</v>
      </c>
      <c r="G921" s="5" t="n">
        <v>2</v>
      </c>
    </row>
    <row r="922">
      <c r="A922" s="2" t="n">
        <v>45743</v>
      </c>
      <c r="B922" s="3">
        <f>MONTH(tbl_Pardavimai[[#This Row],[Data]])</f>
        <v/>
      </c>
      <c r="C922" t="inlineStr">
        <is>
          <t>Klaipėda</t>
        </is>
      </c>
      <c r="D922" s="3">
        <f>YEAR(tbl_Pardavimai[[#This Row],[Data]])</f>
        <v/>
      </c>
      <c r="E922" t="inlineStr">
        <is>
          <t>Šviestuvai</t>
        </is>
      </c>
      <c r="F922" s="4" t="n">
        <v>597.11</v>
      </c>
      <c r="G922" s="5" t="n">
        <v>6</v>
      </c>
    </row>
    <row r="923">
      <c r="A923" s="2" t="n">
        <v>45744</v>
      </c>
      <c r="B923" s="3">
        <f>MONTH(tbl_Pardavimai[[#This Row],[Data]])</f>
        <v/>
      </c>
      <c r="C923" t="inlineStr">
        <is>
          <t>Vilnius</t>
        </is>
      </c>
      <c r="D923" s="3">
        <f>YEAR(tbl_Pardavimai[[#This Row],[Data]])</f>
        <v/>
      </c>
      <c r="E923" t="inlineStr">
        <is>
          <t>Buitinė technika</t>
        </is>
      </c>
      <c r="F923" s="4" t="n">
        <v>855.49</v>
      </c>
      <c r="G923" s="5" t="n">
        <v>5</v>
      </c>
    </row>
    <row r="924">
      <c r="A924" s="2" t="n">
        <v>45744</v>
      </c>
      <c r="B924" s="3">
        <f>MONTH(tbl_Pardavimai[[#This Row],[Data]])</f>
        <v/>
      </c>
      <c r="C924" t="inlineStr">
        <is>
          <t>Kaunas</t>
        </is>
      </c>
      <c r="D924" s="3">
        <f>YEAR(tbl_Pardavimai[[#This Row],[Data]])</f>
        <v/>
      </c>
      <c r="E924" t="inlineStr">
        <is>
          <t>Šviestuvai</t>
        </is>
      </c>
      <c r="F924" s="4" t="n">
        <v>190.56</v>
      </c>
      <c r="G924" s="5" t="n">
        <v>2</v>
      </c>
    </row>
    <row r="925">
      <c r="A925" s="2" t="n">
        <v>45745</v>
      </c>
      <c r="B925" s="3">
        <f>MONTH(tbl_Pardavimai[[#This Row],[Data]])</f>
        <v/>
      </c>
      <c r="C925" t="inlineStr">
        <is>
          <t>Vilnius</t>
        </is>
      </c>
      <c r="D925" s="3">
        <f>YEAR(tbl_Pardavimai[[#This Row],[Data]])</f>
        <v/>
      </c>
      <c r="E925" t="inlineStr">
        <is>
          <t>Aksesuarai</t>
        </is>
      </c>
      <c r="F925" s="4" t="n">
        <v>93.13</v>
      </c>
      <c r="G925" s="5" t="n">
        <v>2</v>
      </c>
    </row>
    <row r="926">
      <c r="A926" s="2" t="n">
        <v>45745</v>
      </c>
      <c r="B926" s="3">
        <f>MONTH(tbl_Pardavimai[[#This Row],[Data]])</f>
        <v/>
      </c>
      <c r="C926" t="inlineStr">
        <is>
          <t>Klaipėda</t>
        </is>
      </c>
      <c r="D926" s="3">
        <f>YEAR(tbl_Pardavimai[[#This Row],[Data]])</f>
        <v/>
      </c>
      <c r="E926" t="inlineStr">
        <is>
          <t>Elektronika</t>
        </is>
      </c>
      <c r="F926" s="4" t="n">
        <v>1064.44</v>
      </c>
      <c r="G926" s="5" t="n">
        <v>5</v>
      </c>
    </row>
    <row r="927">
      <c r="A927" s="2" t="n">
        <v>45746</v>
      </c>
      <c r="B927" s="3">
        <f>MONTH(tbl_Pardavimai[[#This Row],[Data]])</f>
        <v/>
      </c>
      <c r="C927" t="inlineStr">
        <is>
          <t>Kaunas</t>
        </is>
      </c>
      <c r="D927" s="3">
        <f>YEAR(tbl_Pardavimai[[#This Row],[Data]])</f>
        <v/>
      </c>
      <c r="E927" t="inlineStr">
        <is>
          <t>Aksesuarai</t>
        </is>
      </c>
      <c r="F927" s="4" t="n">
        <v>397.04</v>
      </c>
      <c r="G927" s="5" t="n">
        <v>10</v>
      </c>
    </row>
    <row r="928">
      <c r="A928" s="2" t="n">
        <v>45746</v>
      </c>
      <c r="B928" s="3">
        <f>MONTH(tbl_Pardavimai[[#This Row],[Data]])</f>
        <v/>
      </c>
      <c r="C928" t="inlineStr">
        <is>
          <t>Vilnius</t>
        </is>
      </c>
      <c r="D928" s="3">
        <f>YEAR(tbl_Pardavimai[[#This Row],[Data]])</f>
        <v/>
      </c>
      <c r="E928" t="inlineStr">
        <is>
          <t>Aksesuarai</t>
        </is>
      </c>
      <c r="F928" s="4" t="n">
        <v>190.08</v>
      </c>
      <c r="G928" s="5" t="n">
        <v>4</v>
      </c>
    </row>
    <row r="929">
      <c r="A929" s="2" t="n">
        <v>45747</v>
      </c>
      <c r="B929" s="3">
        <f>MONTH(tbl_Pardavimai[[#This Row],[Data]])</f>
        <v/>
      </c>
      <c r="C929" t="inlineStr">
        <is>
          <t>Klaipėda</t>
        </is>
      </c>
      <c r="D929" s="3">
        <f>YEAR(tbl_Pardavimai[[#This Row],[Data]])</f>
        <v/>
      </c>
      <c r="E929" t="inlineStr">
        <is>
          <t>Aksesuarai</t>
        </is>
      </c>
      <c r="F929" s="4" t="n">
        <v>245</v>
      </c>
      <c r="G929" s="5" t="n">
        <v>7</v>
      </c>
    </row>
    <row r="930">
      <c r="A930" s="2" t="n">
        <v>45747</v>
      </c>
      <c r="B930" s="3">
        <f>MONTH(tbl_Pardavimai[[#This Row],[Data]])</f>
        <v/>
      </c>
      <c r="C930" t="inlineStr">
        <is>
          <t>Kaunas</t>
        </is>
      </c>
      <c r="D930" s="3">
        <f>YEAR(tbl_Pardavimai[[#This Row],[Data]])</f>
        <v/>
      </c>
      <c r="E930" t="inlineStr">
        <is>
          <t>Buitinė technika</t>
        </is>
      </c>
      <c r="F930" s="4" t="n">
        <v>1540.94</v>
      </c>
      <c r="G930" s="5" t="n">
        <v>9</v>
      </c>
    </row>
    <row r="931">
      <c r="A931" s="2" t="n">
        <v>45748</v>
      </c>
      <c r="B931" s="3">
        <f>MONTH(tbl_Pardavimai[[#This Row],[Data]])</f>
        <v/>
      </c>
      <c r="C931" t="inlineStr">
        <is>
          <t>Vilnius</t>
        </is>
      </c>
      <c r="D931" s="3">
        <f>YEAR(tbl_Pardavimai[[#This Row],[Data]])</f>
        <v/>
      </c>
      <c r="E931" t="inlineStr">
        <is>
          <t>Šviestuvai</t>
        </is>
      </c>
      <c r="F931" s="4" t="n">
        <v>703.67</v>
      </c>
      <c r="G931" s="5" t="n">
        <v>8</v>
      </c>
    </row>
    <row r="932">
      <c r="A932" s="2" t="n">
        <v>45748</v>
      </c>
      <c r="B932" s="3">
        <f>MONTH(tbl_Pardavimai[[#This Row],[Data]])</f>
        <v/>
      </c>
      <c r="C932" t="inlineStr">
        <is>
          <t>Vilnius</t>
        </is>
      </c>
      <c r="D932" s="3">
        <f>YEAR(tbl_Pardavimai[[#This Row],[Data]])</f>
        <v/>
      </c>
      <c r="E932" t="inlineStr">
        <is>
          <t>Elektronika</t>
        </is>
      </c>
      <c r="F932" s="4" t="n">
        <v>1275.82</v>
      </c>
      <c r="G932" s="5" t="n">
        <v>6</v>
      </c>
    </row>
    <row r="933">
      <c r="A933" s="2" t="n">
        <v>45749</v>
      </c>
      <c r="B933" s="3">
        <f>MONTH(tbl_Pardavimai[[#This Row],[Data]])</f>
        <v/>
      </c>
      <c r="C933" t="inlineStr">
        <is>
          <t>Kaunas</t>
        </is>
      </c>
      <c r="D933" s="3">
        <f>YEAR(tbl_Pardavimai[[#This Row],[Data]])</f>
        <v/>
      </c>
      <c r="E933" t="inlineStr">
        <is>
          <t>Šviestuvai</t>
        </is>
      </c>
      <c r="F933" s="4" t="n">
        <v>675.9299999999999</v>
      </c>
      <c r="G933" s="5" t="n">
        <v>7</v>
      </c>
    </row>
    <row r="934">
      <c r="A934" s="2" t="n">
        <v>45749</v>
      </c>
      <c r="B934" s="3">
        <f>MONTH(tbl_Pardavimai[[#This Row],[Data]])</f>
        <v/>
      </c>
      <c r="C934" t="inlineStr">
        <is>
          <t>Vilnius</t>
        </is>
      </c>
      <c r="D934" s="3">
        <f>YEAR(tbl_Pardavimai[[#This Row],[Data]])</f>
        <v/>
      </c>
      <c r="E934" t="inlineStr">
        <is>
          <t>Aksesuarai</t>
        </is>
      </c>
      <c r="F934" s="4" t="n">
        <v>235.16</v>
      </c>
      <c r="G934" s="5" t="n">
        <v>6</v>
      </c>
    </row>
    <row r="935">
      <c r="A935" s="2" t="n">
        <v>45750</v>
      </c>
      <c r="B935" s="3">
        <f>MONTH(tbl_Pardavimai[[#This Row],[Data]])</f>
        <v/>
      </c>
      <c r="C935" t="inlineStr">
        <is>
          <t>Vilnius</t>
        </is>
      </c>
      <c r="D935" s="3">
        <f>YEAR(tbl_Pardavimai[[#This Row],[Data]])</f>
        <v/>
      </c>
      <c r="E935" t="inlineStr">
        <is>
          <t>Elektronika</t>
        </is>
      </c>
      <c r="F935" s="4" t="n">
        <v>645.77</v>
      </c>
      <c r="G935" s="5" t="n">
        <v>3</v>
      </c>
    </row>
    <row r="936">
      <c r="A936" s="2" t="n">
        <v>45750</v>
      </c>
      <c r="B936" s="3">
        <f>MONTH(tbl_Pardavimai[[#This Row],[Data]])</f>
        <v/>
      </c>
      <c r="C936" t="inlineStr">
        <is>
          <t>Vilnius</t>
        </is>
      </c>
      <c r="D936" s="3">
        <f>YEAR(tbl_Pardavimai[[#This Row],[Data]])</f>
        <v/>
      </c>
      <c r="E936" t="inlineStr">
        <is>
          <t>Buitinė technika</t>
        </is>
      </c>
      <c r="F936" s="4" t="n">
        <v>1125.35</v>
      </c>
      <c r="G936" s="5" t="n">
        <v>7</v>
      </c>
    </row>
    <row r="937">
      <c r="A937" s="2" t="n">
        <v>45751</v>
      </c>
      <c r="B937" s="3">
        <f>MONTH(tbl_Pardavimai[[#This Row],[Data]])</f>
        <v/>
      </c>
      <c r="C937" t="inlineStr">
        <is>
          <t>Vilnius</t>
        </is>
      </c>
      <c r="D937" s="3">
        <f>YEAR(tbl_Pardavimai[[#This Row],[Data]])</f>
        <v/>
      </c>
      <c r="E937" t="inlineStr">
        <is>
          <t>Elektronika</t>
        </is>
      </c>
      <c r="F937" s="4" t="n">
        <v>435.62</v>
      </c>
      <c r="G937" s="5" t="n">
        <v>2</v>
      </c>
    </row>
    <row r="938">
      <c r="A938" s="2" t="n">
        <v>45751</v>
      </c>
      <c r="B938" s="3">
        <f>MONTH(tbl_Pardavimai[[#This Row],[Data]])</f>
        <v/>
      </c>
      <c r="C938" t="inlineStr">
        <is>
          <t>Klaipėda</t>
        </is>
      </c>
      <c r="D938" s="3">
        <f>YEAR(tbl_Pardavimai[[#This Row],[Data]])</f>
        <v/>
      </c>
      <c r="E938" t="inlineStr">
        <is>
          <t>Buitinė technika</t>
        </is>
      </c>
      <c r="F938" s="4" t="n">
        <v>1053.63</v>
      </c>
      <c r="G938" s="5" t="n">
        <v>7</v>
      </c>
    </row>
    <row r="939">
      <c r="A939" s="2" t="n">
        <v>45752</v>
      </c>
      <c r="B939" s="3">
        <f>MONTH(tbl_Pardavimai[[#This Row],[Data]])</f>
        <v/>
      </c>
      <c r="C939" t="inlineStr">
        <is>
          <t>Klaipėda</t>
        </is>
      </c>
      <c r="D939" s="3">
        <f>YEAR(tbl_Pardavimai[[#This Row],[Data]])</f>
        <v/>
      </c>
      <c r="E939" t="inlineStr">
        <is>
          <t>Buitinė technika</t>
        </is>
      </c>
      <c r="F939" s="4" t="n">
        <v>1062.53</v>
      </c>
      <c r="G939" s="5" t="n">
        <v>6</v>
      </c>
    </row>
    <row r="940">
      <c r="A940" s="2" t="n">
        <v>45752</v>
      </c>
      <c r="B940" s="3">
        <f>MONTH(tbl_Pardavimai[[#This Row],[Data]])</f>
        <v/>
      </c>
      <c r="C940" t="inlineStr">
        <is>
          <t>Vilnius</t>
        </is>
      </c>
      <c r="D940" s="3">
        <f>YEAR(tbl_Pardavimai[[#This Row],[Data]])</f>
        <v/>
      </c>
      <c r="E940" t="inlineStr">
        <is>
          <t>Elektronika</t>
        </is>
      </c>
      <c r="F940" s="4" t="n">
        <v>2009.68</v>
      </c>
      <c r="G940" s="5" t="n">
        <v>9</v>
      </c>
    </row>
    <row r="941">
      <c r="A941" s="2" t="n">
        <v>45753</v>
      </c>
      <c r="B941" s="3">
        <f>MONTH(tbl_Pardavimai[[#This Row],[Data]])</f>
        <v/>
      </c>
      <c r="C941" t="inlineStr">
        <is>
          <t>Kaunas</t>
        </is>
      </c>
      <c r="D941" s="3">
        <f>YEAR(tbl_Pardavimai[[#This Row],[Data]])</f>
        <v/>
      </c>
      <c r="E941" t="inlineStr">
        <is>
          <t>Buitinė technika</t>
        </is>
      </c>
      <c r="F941" s="4" t="n">
        <v>851.5</v>
      </c>
      <c r="G941" s="5" t="n">
        <v>5</v>
      </c>
    </row>
    <row r="942">
      <c r="A942" s="2" t="n">
        <v>45753</v>
      </c>
      <c r="B942" s="3">
        <f>MONTH(tbl_Pardavimai[[#This Row],[Data]])</f>
        <v/>
      </c>
      <c r="C942" t="inlineStr">
        <is>
          <t>Kaunas</t>
        </is>
      </c>
      <c r="D942" s="3">
        <f>YEAR(tbl_Pardavimai[[#This Row],[Data]])</f>
        <v/>
      </c>
      <c r="E942" t="inlineStr">
        <is>
          <t>Elektronika</t>
        </is>
      </c>
      <c r="F942" s="4" t="n">
        <v>1758.77</v>
      </c>
      <c r="G942" s="5" t="n">
        <v>9</v>
      </c>
    </row>
    <row r="943">
      <c r="A943" s="2" t="n">
        <v>45754</v>
      </c>
      <c r="B943" s="3">
        <f>MONTH(tbl_Pardavimai[[#This Row],[Data]])</f>
        <v/>
      </c>
      <c r="C943" t="inlineStr">
        <is>
          <t>Kaunas</t>
        </is>
      </c>
      <c r="D943" s="3">
        <f>YEAR(tbl_Pardavimai[[#This Row],[Data]])</f>
        <v/>
      </c>
      <c r="E943" t="inlineStr">
        <is>
          <t>Šviestuvai</t>
        </is>
      </c>
      <c r="F943" s="4" t="n">
        <v>561.53</v>
      </c>
      <c r="G943" s="5" t="n">
        <v>7</v>
      </c>
    </row>
    <row r="944">
      <c r="A944" s="2" t="n">
        <v>45754</v>
      </c>
      <c r="B944" s="3">
        <f>MONTH(tbl_Pardavimai[[#This Row],[Data]])</f>
        <v/>
      </c>
      <c r="C944" t="inlineStr">
        <is>
          <t>Vilnius</t>
        </is>
      </c>
      <c r="D944" s="3">
        <f>YEAR(tbl_Pardavimai[[#This Row],[Data]])</f>
        <v/>
      </c>
      <c r="E944" t="inlineStr">
        <is>
          <t>Elektronika</t>
        </is>
      </c>
      <c r="F944" s="4" t="n">
        <v>596.88</v>
      </c>
      <c r="G944" s="5" t="n">
        <v>3</v>
      </c>
    </row>
    <row r="945">
      <c r="A945" s="2" t="n">
        <v>45754</v>
      </c>
      <c r="B945" s="3">
        <f>MONTH(tbl_Pardavimai[[#This Row],[Data]])</f>
        <v/>
      </c>
      <c r="C945" t="inlineStr">
        <is>
          <t>Vilnius</t>
        </is>
      </c>
      <c r="D945" s="3">
        <f>YEAR(tbl_Pardavimai[[#This Row],[Data]])</f>
        <v/>
      </c>
      <c r="E945" t="inlineStr">
        <is>
          <t>Elektronika</t>
        </is>
      </c>
      <c r="F945" s="4" t="n">
        <v>1781.46</v>
      </c>
      <c r="G945" s="5" t="n">
        <v>8</v>
      </c>
    </row>
    <row r="946">
      <c r="A946" s="2" t="n">
        <v>45755</v>
      </c>
      <c r="B946" s="3">
        <f>MONTH(tbl_Pardavimai[[#This Row],[Data]])</f>
        <v/>
      </c>
      <c r="C946" t="inlineStr">
        <is>
          <t>Kaunas</t>
        </is>
      </c>
      <c r="D946" s="3">
        <f>YEAR(tbl_Pardavimai[[#This Row],[Data]])</f>
        <v/>
      </c>
      <c r="E946" t="inlineStr">
        <is>
          <t>Šviestuvai</t>
        </is>
      </c>
      <c r="F946" s="4" t="n">
        <v>718.67</v>
      </c>
      <c r="G946" s="5" t="n">
        <v>8</v>
      </c>
    </row>
    <row r="947">
      <c r="A947" s="2" t="n">
        <v>45756</v>
      </c>
      <c r="B947" s="3">
        <f>MONTH(tbl_Pardavimai[[#This Row],[Data]])</f>
        <v/>
      </c>
      <c r="C947" t="inlineStr">
        <is>
          <t>Vilnius</t>
        </is>
      </c>
      <c r="D947" s="3">
        <f>YEAR(tbl_Pardavimai[[#This Row],[Data]])</f>
        <v/>
      </c>
      <c r="E947" t="inlineStr">
        <is>
          <t>Šviestuvai</t>
        </is>
      </c>
      <c r="F947" s="4" t="n">
        <v>362.63</v>
      </c>
      <c r="G947" s="5" t="n">
        <v>4</v>
      </c>
    </row>
    <row r="948">
      <c r="A948" s="2" t="n">
        <v>45756</v>
      </c>
      <c r="B948" s="3">
        <f>MONTH(tbl_Pardavimai[[#This Row],[Data]])</f>
        <v/>
      </c>
      <c r="C948" t="inlineStr">
        <is>
          <t>Kaunas</t>
        </is>
      </c>
      <c r="D948" s="3">
        <f>YEAR(tbl_Pardavimai[[#This Row],[Data]])</f>
        <v/>
      </c>
      <c r="E948" t="inlineStr">
        <is>
          <t>Aksesuarai</t>
        </is>
      </c>
      <c r="F948" s="4" t="n">
        <v>152.26</v>
      </c>
      <c r="G948" s="5" t="n">
        <v>3</v>
      </c>
    </row>
    <row r="949">
      <c r="A949" s="2" t="n">
        <v>45757</v>
      </c>
      <c r="B949" s="3">
        <f>MONTH(tbl_Pardavimai[[#This Row],[Data]])</f>
        <v/>
      </c>
      <c r="C949" t="inlineStr">
        <is>
          <t>Kaunas</t>
        </is>
      </c>
      <c r="D949" s="3">
        <f>YEAR(tbl_Pardavimai[[#This Row],[Data]])</f>
        <v/>
      </c>
      <c r="E949" t="inlineStr">
        <is>
          <t>Šviestuvai</t>
        </is>
      </c>
      <c r="F949" s="4" t="n">
        <v>275.16</v>
      </c>
      <c r="G949" s="5" t="n">
        <v>3</v>
      </c>
    </row>
    <row r="950">
      <c r="A950" s="2" t="n">
        <v>45757</v>
      </c>
      <c r="B950" s="3">
        <f>MONTH(tbl_Pardavimai[[#This Row],[Data]])</f>
        <v/>
      </c>
      <c r="C950" t="inlineStr">
        <is>
          <t>Vilnius</t>
        </is>
      </c>
      <c r="D950" s="3">
        <f>YEAR(tbl_Pardavimai[[#This Row],[Data]])</f>
        <v/>
      </c>
      <c r="E950" t="inlineStr">
        <is>
          <t>Elektronika</t>
        </is>
      </c>
      <c r="F950" s="4" t="n">
        <v>1585.82</v>
      </c>
      <c r="G950" s="5" t="n">
        <v>8</v>
      </c>
    </row>
    <row r="951">
      <c r="A951" s="2" t="n">
        <v>45757</v>
      </c>
      <c r="B951" s="3">
        <f>MONTH(tbl_Pardavimai[[#This Row],[Data]])</f>
        <v/>
      </c>
      <c r="C951" t="inlineStr">
        <is>
          <t>Vilnius</t>
        </is>
      </c>
      <c r="D951" s="3">
        <f>YEAR(tbl_Pardavimai[[#This Row],[Data]])</f>
        <v/>
      </c>
      <c r="E951" t="inlineStr">
        <is>
          <t>Aksesuarai</t>
        </is>
      </c>
      <c r="F951" s="4" t="n">
        <v>108.05</v>
      </c>
      <c r="G951" s="5" t="n">
        <v>2</v>
      </c>
    </row>
    <row r="952">
      <c r="A952" s="2" t="n">
        <v>45758</v>
      </c>
      <c r="B952" s="3">
        <f>MONTH(tbl_Pardavimai[[#This Row],[Data]])</f>
        <v/>
      </c>
      <c r="C952" t="inlineStr">
        <is>
          <t>Vilnius</t>
        </is>
      </c>
      <c r="D952" s="3">
        <f>YEAR(tbl_Pardavimai[[#This Row],[Data]])</f>
        <v/>
      </c>
      <c r="E952" t="inlineStr">
        <is>
          <t>Aksesuarai</t>
        </is>
      </c>
      <c r="F952" s="4" t="n">
        <v>411.16</v>
      </c>
      <c r="G952" s="5" t="n">
        <v>9</v>
      </c>
    </row>
    <row r="953">
      <c r="A953" s="2" t="n">
        <v>45758</v>
      </c>
      <c r="B953" s="3">
        <f>MONTH(tbl_Pardavimai[[#This Row],[Data]])</f>
        <v/>
      </c>
      <c r="C953" t="inlineStr">
        <is>
          <t>Vilnius</t>
        </is>
      </c>
      <c r="D953" s="3">
        <f>YEAR(tbl_Pardavimai[[#This Row],[Data]])</f>
        <v/>
      </c>
      <c r="E953" t="inlineStr">
        <is>
          <t>Elektronika</t>
        </is>
      </c>
      <c r="F953" s="4" t="n">
        <v>1790.47</v>
      </c>
      <c r="G953" s="5" t="n">
        <v>9</v>
      </c>
    </row>
    <row r="954">
      <c r="A954" s="2" t="n">
        <v>45759</v>
      </c>
      <c r="B954" s="3">
        <f>MONTH(tbl_Pardavimai[[#This Row],[Data]])</f>
        <v/>
      </c>
      <c r="C954" t="inlineStr">
        <is>
          <t>Klaipėda</t>
        </is>
      </c>
      <c r="D954" s="3">
        <f>YEAR(tbl_Pardavimai[[#This Row],[Data]])</f>
        <v/>
      </c>
      <c r="E954" t="inlineStr">
        <is>
          <t>Elektronika</t>
        </is>
      </c>
      <c r="F954" s="4" t="n">
        <v>652.53</v>
      </c>
      <c r="G954" s="5" t="n">
        <v>3</v>
      </c>
    </row>
    <row r="955">
      <c r="A955" s="2" t="n">
        <v>45759</v>
      </c>
      <c r="B955" s="3">
        <f>MONTH(tbl_Pardavimai[[#This Row],[Data]])</f>
        <v/>
      </c>
      <c r="C955" t="inlineStr">
        <is>
          <t>Kaunas</t>
        </is>
      </c>
      <c r="D955" s="3">
        <f>YEAR(tbl_Pardavimai[[#This Row],[Data]])</f>
        <v/>
      </c>
      <c r="E955" t="inlineStr">
        <is>
          <t>Aksesuarai</t>
        </is>
      </c>
      <c r="F955" s="4" t="n">
        <v>149.49</v>
      </c>
      <c r="G955" s="5" t="n">
        <v>4</v>
      </c>
    </row>
    <row r="956">
      <c r="A956" s="2" t="n">
        <v>45760</v>
      </c>
      <c r="B956" s="3">
        <f>MONTH(tbl_Pardavimai[[#This Row],[Data]])</f>
        <v/>
      </c>
      <c r="C956" t="inlineStr">
        <is>
          <t>Kaunas</t>
        </is>
      </c>
      <c r="D956" s="3">
        <f>YEAR(tbl_Pardavimai[[#This Row],[Data]])</f>
        <v/>
      </c>
      <c r="E956" t="inlineStr">
        <is>
          <t>Aksesuarai</t>
        </is>
      </c>
      <c r="F956" s="4" t="n">
        <v>71.28</v>
      </c>
      <c r="G956" s="5" t="n">
        <v>2</v>
      </c>
    </row>
    <row r="957">
      <c r="A957" s="2" t="n">
        <v>45760</v>
      </c>
      <c r="B957" s="3">
        <f>MONTH(tbl_Pardavimai[[#This Row],[Data]])</f>
        <v/>
      </c>
      <c r="C957" t="inlineStr">
        <is>
          <t>Kaunas</t>
        </is>
      </c>
      <c r="D957" s="3">
        <f>YEAR(tbl_Pardavimai[[#This Row],[Data]])</f>
        <v/>
      </c>
      <c r="E957" t="inlineStr">
        <is>
          <t>Šviestuvai</t>
        </is>
      </c>
      <c r="F957" s="4" t="n">
        <v>934.8</v>
      </c>
      <c r="G957" s="5" t="n">
        <v>10</v>
      </c>
    </row>
    <row r="958">
      <c r="A958" s="2" t="n">
        <v>45761</v>
      </c>
      <c r="B958" s="3">
        <f>MONTH(tbl_Pardavimai[[#This Row],[Data]])</f>
        <v/>
      </c>
      <c r="C958" t="inlineStr">
        <is>
          <t>Kaunas</t>
        </is>
      </c>
      <c r="D958" s="3">
        <f>YEAR(tbl_Pardavimai[[#This Row],[Data]])</f>
        <v/>
      </c>
      <c r="E958" t="inlineStr">
        <is>
          <t>Šviestuvai</t>
        </is>
      </c>
      <c r="F958" s="4" t="n">
        <v>665.09</v>
      </c>
      <c r="G958" s="5" t="n">
        <v>7</v>
      </c>
    </row>
    <row r="959">
      <c r="A959" s="2" t="n">
        <v>45761</v>
      </c>
      <c r="B959" s="3">
        <f>MONTH(tbl_Pardavimai[[#This Row],[Data]])</f>
        <v/>
      </c>
      <c r="C959" t="inlineStr">
        <is>
          <t>Kaunas</t>
        </is>
      </c>
      <c r="D959" s="3">
        <f>YEAR(tbl_Pardavimai[[#This Row],[Data]])</f>
        <v/>
      </c>
      <c r="E959" t="inlineStr">
        <is>
          <t>Šviestuvai</t>
        </is>
      </c>
      <c r="F959" s="4" t="n">
        <v>655.88</v>
      </c>
      <c r="G959" s="5" t="n">
        <v>8</v>
      </c>
    </row>
    <row r="960">
      <c r="A960" s="2" t="n">
        <v>45762</v>
      </c>
      <c r="B960" s="3">
        <f>MONTH(tbl_Pardavimai[[#This Row],[Data]])</f>
        <v/>
      </c>
      <c r="C960" t="inlineStr">
        <is>
          <t>Vilnius</t>
        </is>
      </c>
      <c r="D960" s="3">
        <f>YEAR(tbl_Pardavimai[[#This Row],[Data]])</f>
        <v/>
      </c>
      <c r="E960" t="inlineStr">
        <is>
          <t>Elektronika</t>
        </is>
      </c>
      <c r="F960" s="4" t="n">
        <v>563.51</v>
      </c>
      <c r="G960" s="5" t="n">
        <v>3</v>
      </c>
    </row>
    <row r="961">
      <c r="A961" s="2" t="n">
        <v>45762</v>
      </c>
      <c r="B961" s="3">
        <f>MONTH(tbl_Pardavimai[[#This Row],[Data]])</f>
        <v/>
      </c>
      <c r="C961" t="inlineStr">
        <is>
          <t>Vilnius</t>
        </is>
      </c>
      <c r="D961" s="3">
        <f>YEAR(tbl_Pardavimai[[#This Row],[Data]])</f>
        <v/>
      </c>
      <c r="E961" t="inlineStr">
        <is>
          <t>Šviestuvai</t>
        </is>
      </c>
      <c r="F961" s="4" t="n">
        <v>179.68</v>
      </c>
      <c r="G961" s="5" t="n">
        <v>2</v>
      </c>
    </row>
    <row r="962">
      <c r="A962" s="2" t="n">
        <v>45762</v>
      </c>
      <c r="B962" s="3">
        <f>MONTH(tbl_Pardavimai[[#This Row],[Data]])</f>
        <v/>
      </c>
      <c r="C962" t="inlineStr">
        <is>
          <t>Kaunas</t>
        </is>
      </c>
      <c r="D962" s="3">
        <f>YEAR(tbl_Pardavimai[[#This Row],[Data]])</f>
        <v/>
      </c>
      <c r="E962" t="inlineStr">
        <is>
          <t>Elektronika</t>
        </is>
      </c>
      <c r="F962" s="4" t="n">
        <v>1420.51</v>
      </c>
      <c r="G962" s="5" t="n">
        <v>8</v>
      </c>
    </row>
    <row r="963">
      <c r="A963" s="2" t="n">
        <v>45763</v>
      </c>
      <c r="B963" s="3">
        <f>MONTH(tbl_Pardavimai[[#This Row],[Data]])</f>
        <v/>
      </c>
      <c r="C963" t="inlineStr">
        <is>
          <t>Vilnius</t>
        </is>
      </c>
      <c r="D963" s="3">
        <f>YEAR(tbl_Pardavimai[[#This Row],[Data]])</f>
        <v/>
      </c>
      <c r="E963" t="inlineStr">
        <is>
          <t>Šviestuvai</t>
        </is>
      </c>
      <c r="F963" s="4" t="n">
        <v>602.47</v>
      </c>
      <c r="G963" s="5" t="n">
        <v>7</v>
      </c>
    </row>
    <row r="964">
      <c r="A964" s="2" t="n">
        <v>45763</v>
      </c>
      <c r="B964" s="3">
        <f>MONTH(tbl_Pardavimai[[#This Row],[Data]])</f>
        <v/>
      </c>
      <c r="C964" t="inlineStr">
        <is>
          <t>Kaunas</t>
        </is>
      </c>
      <c r="D964" s="3">
        <f>YEAR(tbl_Pardavimai[[#This Row],[Data]])</f>
        <v/>
      </c>
      <c r="E964" t="inlineStr">
        <is>
          <t>Elektronika</t>
        </is>
      </c>
      <c r="F964" s="4" t="n">
        <v>593.4</v>
      </c>
      <c r="G964" s="5" t="n">
        <v>3</v>
      </c>
    </row>
    <row r="965">
      <c r="A965" s="2" t="n">
        <v>45764</v>
      </c>
      <c r="B965" s="3">
        <f>MONTH(tbl_Pardavimai[[#This Row],[Data]])</f>
        <v/>
      </c>
      <c r="C965" t="inlineStr">
        <is>
          <t>Klaipėda</t>
        </is>
      </c>
      <c r="D965" s="3">
        <f>YEAR(tbl_Pardavimai[[#This Row],[Data]])</f>
        <v/>
      </c>
      <c r="E965" t="inlineStr">
        <is>
          <t>Buitinė technika</t>
        </is>
      </c>
      <c r="F965" s="4" t="n">
        <v>704.85</v>
      </c>
      <c r="G965" s="5" t="n">
        <v>4</v>
      </c>
    </row>
    <row r="966">
      <c r="A966" s="2" t="n">
        <v>45764</v>
      </c>
      <c r="B966" s="3">
        <f>MONTH(tbl_Pardavimai[[#This Row],[Data]])</f>
        <v/>
      </c>
      <c r="C966" t="inlineStr">
        <is>
          <t>Vilnius</t>
        </is>
      </c>
      <c r="D966" s="3">
        <f>YEAR(tbl_Pardavimai[[#This Row],[Data]])</f>
        <v/>
      </c>
      <c r="E966" t="inlineStr">
        <is>
          <t>Buitinė technika</t>
        </is>
      </c>
      <c r="F966" s="4" t="n">
        <v>925.95</v>
      </c>
      <c r="G966" s="5" t="n">
        <v>5</v>
      </c>
    </row>
    <row r="967">
      <c r="A967" s="2" t="n">
        <v>45765</v>
      </c>
      <c r="B967" s="3">
        <f>MONTH(tbl_Pardavimai[[#This Row],[Data]])</f>
        <v/>
      </c>
      <c r="C967" t="inlineStr">
        <is>
          <t>Vilnius</t>
        </is>
      </c>
      <c r="D967" s="3">
        <f>YEAR(tbl_Pardavimai[[#This Row],[Data]])</f>
        <v/>
      </c>
      <c r="E967" t="inlineStr">
        <is>
          <t>Aksesuarai</t>
        </is>
      </c>
      <c r="F967" s="4" t="n">
        <v>188.88</v>
      </c>
      <c r="G967" s="5" t="n">
        <v>4</v>
      </c>
    </row>
    <row r="968">
      <c r="A968" s="2" t="n">
        <v>45765</v>
      </c>
      <c r="B968" s="3">
        <f>MONTH(tbl_Pardavimai[[#This Row],[Data]])</f>
        <v/>
      </c>
      <c r="C968" t="inlineStr">
        <is>
          <t>Klaipėda</t>
        </is>
      </c>
      <c r="D968" s="3">
        <f>YEAR(tbl_Pardavimai[[#This Row],[Data]])</f>
        <v/>
      </c>
      <c r="E968" t="inlineStr">
        <is>
          <t>Šviestuvai</t>
        </is>
      </c>
      <c r="F968" s="4" t="n">
        <v>189.33</v>
      </c>
      <c r="G968" s="5" t="n">
        <v>2</v>
      </c>
    </row>
    <row r="969">
      <c r="A969" s="2" t="n">
        <v>45766</v>
      </c>
      <c r="B969" s="3">
        <f>MONTH(tbl_Pardavimai[[#This Row],[Data]])</f>
        <v/>
      </c>
      <c r="C969" t="inlineStr">
        <is>
          <t>Kaunas</t>
        </is>
      </c>
      <c r="D969" s="3">
        <f>YEAR(tbl_Pardavimai[[#This Row],[Data]])</f>
        <v/>
      </c>
      <c r="E969" t="inlineStr">
        <is>
          <t>Elektronika</t>
        </is>
      </c>
      <c r="F969" s="4" t="n">
        <v>428.45</v>
      </c>
      <c r="G969" s="5" t="n">
        <v>2</v>
      </c>
    </row>
    <row r="970">
      <c r="A970" s="2" t="n">
        <v>45766</v>
      </c>
      <c r="B970" s="3">
        <f>MONTH(tbl_Pardavimai[[#This Row],[Data]])</f>
        <v/>
      </c>
      <c r="C970" t="inlineStr">
        <is>
          <t>Kaunas</t>
        </is>
      </c>
      <c r="D970" s="3">
        <f>YEAR(tbl_Pardavimai[[#This Row],[Data]])</f>
        <v/>
      </c>
      <c r="E970" t="inlineStr">
        <is>
          <t>Buitinė technika</t>
        </is>
      </c>
      <c r="F970" s="4" t="n">
        <v>1157.38</v>
      </c>
      <c r="G970" s="5" t="n">
        <v>7</v>
      </c>
    </row>
    <row r="971">
      <c r="A971" s="2" t="n">
        <v>45767</v>
      </c>
      <c r="B971" s="3">
        <f>MONTH(tbl_Pardavimai[[#This Row],[Data]])</f>
        <v/>
      </c>
      <c r="C971" t="inlineStr">
        <is>
          <t>Vilnius</t>
        </is>
      </c>
      <c r="D971" s="3">
        <f>YEAR(tbl_Pardavimai[[#This Row],[Data]])</f>
        <v/>
      </c>
      <c r="E971" t="inlineStr">
        <is>
          <t>Elektronika</t>
        </is>
      </c>
      <c r="F971" s="4" t="n">
        <v>1364.31</v>
      </c>
      <c r="G971" s="5" t="n">
        <v>7</v>
      </c>
    </row>
    <row r="972">
      <c r="A972" s="2" t="n">
        <v>45768</v>
      </c>
      <c r="B972" s="3">
        <f>MONTH(tbl_Pardavimai[[#This Row],[Data]])</f>
        <v/>
      </c>
      <c r="C972" t="inlineStr">
        <is>
          <t>Vilnius</t>
        </is>
      </c>
      <c r="D972" s="3">
        <f>YEAR(tbl_Pardavimai[[#This Row],[Data]])</f>
        <v/>
      </c>
      <c r="E972" t="inlineStr">
        <is>
          <t>Šviestuvai</t>
        </is>
      </c>
      <c r="F972" s="4" t="n">
        <v>775.17</v>
      </c>
      <c r="G972" s="5" t="n">
        <v>9</v>
      </c>
    </row>
    <row r="973">
      <c r="A973" s="2" t="n">
        <v>45768</v>
      </c>
      <c r="B973" s="3">
        <f>MONTH(tbl_Pardavimai[[#This Row],[Data]])</f>
        <v/>
      </c>
      <c r="C973" t="inlineStr">
        <is>
          <t>Klaipėda</t>
        </is>
      </c>
      <c r="D973" s="3">
        <f>YEAR(tbl_Pardavimai[[#This Row],[Data]])</f>
        <v/>
      </c>
      <c r="E973" t="inlineStr">
        <is>
          <t>Aksesuarai</t>
        </is>
      </c>
      <c r="F973" s="4" t="n">
        <v>264.11</v>
      </c>
      <c r="G973" s="5" t="n">
        <v>6</v>
      </c>
    </row>
    <row r="974">
      <c r="A974" s="2" t="n">
        <v>45769</v>
      </c>
      <c r="B974" s="3">
        <f>MONTH(tbl_Pardavimai[[#This Row],[Data]])</f>
        <v/>
      </c>
      <c r="C974" t="inlineStr">
        <is>
          <t>Klaipėda</t>
        </is>
      </c>
      <c r="D974" s="3">
        <f>YEAR(tbl_Pardavimai[[#This Row],[Data]])</f>
        <v/>
      </c>
      <c r="E974" t="inlineStr">
        <is>
          <t>Elektronika</t>
        </is>
      </c>
      <c r="F974" s="4" t="n">
        <v>2093.28</v>
      </c>
      <c r="G974" s="5" t="n">
        <v>10</v>
      </c>
    </row>
    <row r="975">
      <c r="A975" s="2" t="n">
        <v>45769</v>
      </c>
      <c r="B975" s="3">
        <f>MONTH(tbl_Pardavimai[[#This Row],[Data]])</f>
        <v/>
      </c>
      <c r="C975" t="inlineStr">
        <is>
          <t>Klaipėda</t>
        </is>
      </c>
      <c r="D975" s="3">
        <f>YEAR(tbl_Pardavimai[[#This Row],[Data]])</f>
        <v/>
      </c>
      <c r="E975" t="inlineStr">
        <is>
          <t>Elektronika</t>
        </is>
      </c>
      <c r="F975" s="4" t="n">
        <v>1123.52</v>
      </c>
      <c r="G975" s="5" t="n">
        <v>6</v>
      </c>
    </row>
    <row r="976">
      <c r="A976" s="2" t="n">
        <v>45770</v>
      </c>
      <c r="B976" s="3">
        <f>MONTH(tbl_Pardavimai[[#This Row],[Data]])</f>
        <v/>
      </c>
      <c r="C976" t="inlineStr">
        <is>
          <t>Klaipėda</t>
        </is>
      </c>
      <c r="D976" s="3">
        <f>YEAR(tbl_Pardavimai[[#This Row],[Data]])</f>
        <v/>
      </c>
      <c r="E976" t="inlineStr">
        <is>
          <t>Šviestuvai</t>
        </is>
      </c>
      <c r="F976" s="4" t="n">
        <v>602.17</v>
      </c>
      <c r="G976" s="5" t="n">
        <v>7</v>
      </c>
    </row>
    <row r="977">
      <c r="A977" s="2" t="n">
        <v>45770</v>
      </c>
      <c r="B977" s="3">
        <f>MONTH(tbl_Pardavimai[[#This Row],[Data]])</f>
        <v/>
      </c>
      <c r="C977" t="inlineStr">
        <is>
          <t>Vilnius</t>
        </is>
      </c>
      <c r="D977" s="3">
        <f>YEAR(tbl_Pardavimai[[#This Row],[Data]])</f>
        <v/>
      </c>
      <c r="E977" t="inlineStr">
        <is>
          <t>Buitinė technika</t>
        </is>
      </c>
      <c r="F977" s="4" t="n">
        <v>962.72</v>
      </c>
      <c r="G977" s="5" t="n">
        <v>6</v>
      </c>
    </row>
    <row r="978">
      <c r="A978" s="2" t="n">
        <v>45771</v>
      </c>
      <c r="B978" s="3">
        <f>MONTH(tbl_Pardavimai[[#This Row],[Data]])</f>
        <v/>
      </c>
      <c r="C978" t="inlineStr">
        <is>
          <t>Klaipėda</t>
        </is>
      </c>
      <c r="D978" s="3">
        <f>YEAR(tbl_Pardavimai[[#This Row],[Data]])</f>
        <v/>
      </c>
      <c r="E978" t="inlineStr">
        <is>
          <t>Aksesuarai</t>
        </is>
      </c>
      <c r="F978" s="4" t="n">
        <v>103.9</v>
      </c>
      <c r="G978" s="5" t="n">
        <v>3</v>
      </c>
    </row>
    <row r="979">
      <c r="A979" s="2" t="n">
        <v>45771</v>
      </c>
      <c r="B979" s="3">
        <f>MONTH(tbl_Pardavimai[[#This Row],[Data]])</f>
        <v/>
      </c>
      <c r="C979" t="inlineStr">
        <is>
          <t>Klaipėda</t>
        </is>
      </c>
      <c r="D979" s="3">
        <f>YEAR(tbl_Pardavimai[[#This Row],[Data]])</f>
        <v/>
      </c>
      <c r="E979" t="inlineStr">
        <is>
          <t>Aksesuarai</t>
        </is>
      </c>
      <c r="F979" s="4" t="n">
        <v>443.31</v>
      </c>
      <c r="G979" s="5" t="n">
        <v>10</v>
      </c>
    </row>
    <row r="980">
      <c r="A980" s="2" t="n">
        <v>45772</v>
      </c>
      <c r="B980" s="3">
        <f>MONTH(tbl_Pardavimai[[#This Row],[Data]])</f>
        <v/>
      </c>
      <c r="C980" t="inlineStr">
        <is>
          <t>Vilnius</t>
        </is>
      </c>
      <c r="D980" s="3">
        <f>YEAR(tbl_Pardavimai[[#This Row],[Data]])</f>
        <v/>
      </c>
      <c r="E980" t="inlineStr">
        <is>
          <t>Buitinė technika</t>
        </is>
      </c>
      <c r="F980" s="4" t="n">
        <v>859.6</v>
      </c>
      <c r="G980" s="5" t="n">
        <v>5</v>
      </c>
    </row>
    <row r="981">
      <c r="A981" s="2" t="n">
        <v>45772</v>
      </c>
      <c r="B981" s="3">
        <f>MONTH(tbl_Pardavimai[[#This Row],[Data]])</f>
        <v/>
      </c>
      <c r="C981" t="inlineStr">
        <is>
          <t>Vilnius</t>
        </is>
      </c>
      <c r="D981" s="3">
        <f>YEAR(tbl_Pardavimai[[#This Row],[Data]])</f>
        <v/>
      </c>
      <c r="E981" t="inlineStr">
        <is>
          <t>Aksesuarai</t>
        </is>
      </c>
      <c r="F981" s="4" t="n">
        <v>274.9</v>
      </c>
      <c r="G981" s="5" t="n">
        <v>6</v>
      </c>
    </row>
    <row r="982">
      <c r="A982" s="2" t="n">
        <v>45773</v>
      </c>
      <c r="B982" s="3">
        <f>MONTH(tbl_Pardavimai[[#This Row],[Data]])</f>
        <v/>
      </c>
      <c r="C982" t="inlineStr">
        <is>
          <t>Vilnius</t>
        </is>
      </c>
      <c r="D982" s="3">
        <f>YEAR(tbl_Pardavimai[[#This Row],[Data]])</f>
        <v/>
      </c>
      <c r="E982" t="inlineStr">
        <is>
          <t>Elektronika</t>
        </is>
      </c>
      <c r="F982" s="4" t="n">
        <v>1588.03</v>
      </c>
      <c r="G982" s="5" t="n">
        <v>7</v>
      </c>
    </row>
    <row r="983">
      <c r="A983" s="2" t="n">
        <v>45773</v>
      </c>
      <c r="B983" s="3">
        <f>MONTH(tbl_Pardavimai[[#This Row],[Data]])</f>
        <v/>
      </c>
      <c r="C983" t="inlineStr">
        <is>
          <t>Klaipėda</t>
        </is>
      </c>
      <c r="D983" s="3">
        <f>YEAR(tbl_Pardavimai[[#This Row],[Data]])</f>
        <v/>
      </c>
      <c r="E983" t="inlineStr">
        <is>
          <t>Buitinė technika</t>
        </is>
      </c>
      <c r="F983" s="4" t="n">
        <v>287.4</v>
      </c>
      <c r="G983" s="5" t="n">
        <v>2</v>
      </c>
    </row>
    <row r="984">
      <c r="A984" s="2" t="n">
        <v>45774</v>
      </c>
      <c r="B984" s="3">
        <f>MONTH(tbl_Pardavimai[[#This Row],[Data]])</f>
        <v/>
      </c>
      <c r="C984" t="inlineStr">
        <is>
          <t>Kaunas</t>
        </is>
      </c>
      <c r="D984" s="3">
        <f>YEAR(tbl_Pardavimai[[#This Row],[Data]])</f>
        <v/>
      </c>
      <c r="E984" t="inlineStr">
        <is>
          <t>Buitinė technika</t>
        </is>
      </c>
      <c r="F984" s="4" t="n">
        <v>1247.17</v>
      </c>
      <c r="G984" s="5" t="n">
        <v>7</v>
      </c>
    </row>
    <row r="985">
      <c r="A985" s="2" t="n">
        <v>45774</v>
      </c>
      <c r="B985" s="3">
        <f>MONTH(tbl_Pardavimai[[#This Row],[Data]])</f>
        <v/>
      </c>
      <c r="C985" t="inlineStr">
        <is>
          <t>Klaipėda</t>
        </is>
      </c>
      <c r="D985" s="3">
        <f>YEAR(tbl_Pardavimai[[#This Row],[Data]])</f>
        <v/>
      </c>
      <c r="E985" t="inlineStr">
        <is>
          <t>Aksesuarai</t>
        </is>
      </c>
      <c r="F985" s="4" t="n">
        <v>319.73</v>
      </c>
      <c r="G985" s="5" t="n">
        <v>7</v>
      </c>
    </row>
    <row r="986">
      <c r="A986" s="2" t="n">
        <v>45775</v>
      </c>
      <c r="B986" s="3">
        <f>MONTH(tbl_Pardavimai[[#This Row],[Data]])</f>
        <v/>
      </c>
      <c r="C986" t="inlineStr">
        <is>
          <t>Kaunas</t>
        </is>
      </c>
      <c r="D986" s="3">
        <f>YEAR(tbl_Pardavimai[[#This Row],[Data]])</f>
        <v/>
      </c>
      <c r="E986" t="inlineStr">
        <is>
          <t>Aksesuarai</t>
        </is>
      </c>
      <c r="F986" s="4" t="n">
        <v>394.5</v>
      </c>
      <c r="G986" s="5" t="n">
        <v>9</v>
      </c>
    </row>
    <row r="987">
      <c r="A987" s="2" t="n">
        <v>45775</v>
      </c>
      <c r="B987" s="3">
        <f>MONTH(tbl_Pardavimai[[#This Row],[Data]])</f>
        <v/>
      </c>
      <c r="C987" t="inlineStr">
        <is>
          <t>Kaunas</t>
        </is>
      </c>
      <c r="D987" s="3">
        <f>YEAR(tbl_Pardavimai[[#This Row],[Data]])</f>
        <v/>
      </c>
      <c r="E987" t="inlineStr">
        <is>
          <t>Aksesuarai</t>
        </is>
      </c>
      <c r="F987" s="4" t="n">
        <v>353.69</v>
      </c>
      <c r="G987" s="5" t="n">
        <v>9</v>
      </c>
    </row>
    <row r="988">
      <c r="A988" s="2" t="n">
        <v>45775</v>
      </c>
      <c r="B988" s="3">
        <f>MONTH(tbl_Pardavimai[[#This Row],[Data]])</f>
        <v/>
      </c>
      <c r="C988" t="inlineStr">
        <is>
          <t>Vilnius</t>
        </is>
      </c>
      <c r="D988" s="3">
        <f>YEAR(tbl_Pardavimai[[#This Row],[Data]])</f>
        <v/>
      </c>
      <c r="E988" t="inlineStr">
        <is>
          <t>Buitinė technika</t>
        </is>
      </c>
      <c r="F988" s="4" t="n">
        <v>1528.87</v>
      </c>
      <c r="G988" s="5" t="n">
        <v>9</v>
      </c>
    </row>
    <row r="989">
      <c r="A989" s="2" t="n">
        <v>45776</v>
      </c>
      <c r="B989" s="3">
        <f>MONTH(tbl_Pardavimai[[#This Row],[Data]])</f>
        <v/>
      </c>
      <c r="C989" t="inlineStr">
        <is>
          <t>Klaipėda</t>
        </is>
      </c>
      <c r="D989" s="3">
        <f>YEAR(tbl_Pardavimai[[#This Row],[Data]])</f>
        <v/>
      </c>
      <c r="E989" t="inlineStr">
        <is>
          <t>Elektronika</t>
        </is>
      </c>
      <c r="F989" s="4" t="n">
        <v>814.0700000000001</v>
      </c>
      <c r="G989" s="5" t="n">
        <v>4</v>
      </c>
    </row>
    <row r="990">
      <c r="A990" s="2" t="n">
        <v>45776</v>
      </c>
      <c r="B990" s="3">
        <f>MONTH(tbl_Pardavimai[[#This Row],[Data]])</f>
        <v/>
      </c>
      <c r="C990" t="inlineStr">
        <is>
          <t>Klaipėda</t>
        </is>
      </c>
      <c r="D990" s="3">
        <f>YEAR(tbl_Pardavimai[[#This Row],[Data]])</f>
        <v/>
      </c>
      <c r="E990" t="inlineStr">
        <is>
          <t>Aksesuarai</t>
        </is>
      </c>
      <c r="F990" s="4" t="n">
        <v>67.98999999999999</v>
      </c>
      <c r="G990" s="5" t="n">
        <v>2</v>
      </c>
    </row>
    <row r="991">
      <c r="A991" s="2" t="n">
        <v>45777</v>
      </c>
      <c r="B991" s="3">
        <f>MONTH(tbl_Pardavimai[[#This Row],[Data]])</f>
        <v/>
      </c>
      <c r="C991" t="inlineStr">
        <is>
          <t>Klaipėda</t>
        </is>
      </c>
      <c r="D991" s="3">
        <f>YEAR(tbl_Pardavimai[[#This Row],[Data]])</f>
        <v/>
      </c>
      <c r="E991" t="inlineStr">
        <is>
          <t>Elektronika</t>
        </is>
      </c>
      <c r="F991" s="4" t="n">
        <v>379.72</v>
      </c>
      <c r="G991" s="5" t="n">
        <v>2</v>
      </c>
    </row>
    <row r="992">
      <c r="A992" s="2" t="n">
        <v>45777</v>
      </c>
      <c r="B992" s="3">
        <f>MONTH(tbl_Pardavimai[[#This Row],[Data]])</f>
        <v/>
      </c>
      <c r="C992" t="inlineStr">
        <is>
          <t>Vilnius</t>
        </is>
      </c>
      <c r="D992" s="3">
        <f>YEAR(tbl_Pardavimai[[#This Row],[Data]])</f>
        <v/>
      </c>
      <c r="E992" t="inlineStr">
        <is>
          <t>Aksesuarai</t>
        </is>
      </c>
      <c r="F992" s="4" t="n">
        <v>157.05</v>
      </c>
      <c r="G992" s="5" t="n">
        <v>3</v>
      </c>
    </row>
    <row r="993">
      <c r="A993" s="2" t="n">
        <v>45778</v>
      </c>
      <c r="B993" s="3">
        <f>MONTH(tbl_Pardavimai[[#This Row],[Data]])</f>
        <v/>
      </c>
      <c r="C993" t="inlineStr">
        <is>
          <t>Vilnius</t>
        </is>
      </c>
      <c r="D993" s="3">
        <f>YEAR(tbl_Pardavimai[[#This Row],[Data]])</f>
        <v/>
      </c>
      <c r="E993" t="inlineStr">
        <is>
          <t>Aksesuarai</t>
        </is>
      </c>
      <c r="F993" s="4" t="n">
        <v>182.26</v>
      </c>
      <c r="G993" s="5" t="n">
        <v>5</v>
      </c>
    </row>
    <row r="994">
      <c r="A994" s="2" t="n">
        <v>45778</v>
      </c>
      <c r="B994" s="3">
        <f>MONTH(tbl_Pardavimai[[#This Row],[Data]])</f>
        <v/>
      </c>
      <c r="C994" t="inlineStr">
        <is>
          <t>Klaipėda</t>
        </is>
      </c>
      <c r="D994" s="3">
        <f>YEAR(tbl_Pardavimai[[#This Row],[Data]])</f>
        <v/>
      </c>
      <c r="E994" t="inlineStr">
        <is>
          <t>Elektronika</t>
        </is>
      </c>
      <c r="F994" s="4" t="n">
        <v>2111.21</v>
      </c>
      <c r="G994" s="5" t="n">
        <v>10</v>
      </c>
    </row>
    <row r="995">
      <c r="A995" s="2" t="n">
        <v>45778</v>
      </c>
      <c r="B995" s="3">
        <f>MONTH(tbl_Pardavimai[[#This Row],[Data]])</f>
        <v/>
      </c>
      <c r="C995" t="inlineStr">
        <is>
          <t>Vilnius</t>
        </is>
      </c>
      <c r="D995" s="3">
        <f>YEAR(tbl_Pardavimai[[#This Row],[Data]])</f>
        <v/>
      </c>
      <c r="E995" t="inlineStr">
        <is>
          <t>Elektronika</t>
        </is>
      </c>
      <c r="F995" s="4" t="n">
        <v>1210.89</v>
      </c>
      <c r="G995" s="5" t="n">
        <v>6</v>
      </c>
    </row>
    <row r="996">
      <c r="A996" s="2" t="n">
        <v>45779</v>
      </c>
      <c r="B996" s="3">
        <f>MONTH(tbl_Pardavimai[[#This Row],[Data]])</f>
        <v/>
      </c>
      <c r="C996" t="inlineStr">
        <is>
          <t>Vilnius</t>
        </is>
      </c>
      <c r="D996" s="3">
        <f>YEAR(tbl_Pardavimai[[#This Row],[Data]])</f>
        <v/>
      </c>
      <c r="E996" t="inlineStr">
        <is>
          <t>Elektronika</t>
        </is>
      </c>
      <c r="F996" s="4" t="n">
        <v>422.93</v>
      </c>
      <c r="G996" s="5" t="n">
        <v>2</v>
      </c>
    </row>
    <row r="997">
      <c r="A997" s="2" t="n">
        <v>45779</v>
      </c>
      <c r="B997" s="3">
        <f>MONTH(tbl_Pardavimai[[#This Row],[Data]])</f>
        <v/>
      </c>
      <c r="C997" t="inlineStr">
        <is>
          <t>Vilnius</t>
        </is>
      </c>
      <c r="D997" s="3">
        <f>YEAR(tbl_Pardavimai[[#This Row],[Data]])</f>
        <v/>
      </c>
      <c r="E997" t="inlineStr">
        <is>
          <t>Elektronika</t>
        </is>
      </c>
      <c r="F997" s="4" t="n">
        <v>1951.23</v>
      </c>
      <c r="G997" s="5" t="n">
        <v>10</v>
      </c>
    </row>
    <row r="998">
      <c r="A998" s="2" t="n">
        <v>45779</v>
      </c>
      <c r="B998" s="3">
        <f>MONTH(tbl_Pardavimai[[#This Row],[Data]])</f>
        <v/>
      </c>
      <c r="C998" t="inlineStr">
        <is>
          <t>Kaunas</t>
        </is>
      </c>
      <c r="D998" s="3">
        <f>YEAR(tbl_Pardavimai[[#This Row],[Data]])</f>
        <v/>
      </c>
      <c r="E998" t="inlineStr">
        <is>
          <t>Elektronika</t>
        </is>
      </c>
      <c r="F998" s="4" t="n">
        <v>407.94</v>
      </c>
      <c r="G998" s="5" t="n">
        <v>2</v>
      </c>
    </row>
    <row r="999">
      <c r="A999" s="2" t="n">
        <v>45780</v>
      </c>
      <c r="B999" s="3">
        <f>MONTH(tbl_Pardavimai[[#This Row],[Data]])</f>
        <v/>
      </c>
      <c r="C999" t="inlineStr">
        <is>
          <t>Klaipėda</t>
        </is>
      </c>
      <c r="D999" s="3">
        <f>YEAR(tbl_Pardavimai[[#This Row],[Data]])</f>
        <v/>
      </c>
      <c r="E999" t="inlineStr">
        <is>
          <t>Elektronika</t>
        </is>
      </c>
      <c r="F999" s="4" t="n">
        <v>1996.15</v>
      </c>
      <c r="G999" s="5" t="n">
        <v>9</v>
      </c>
    </row>
    <row r="1000">
      <c r="A1000" s="2" t="n">
        <v>45780</v>
      </c>
      <c r="B1000" s="3">
        <f>MONTH(tbl_Pardavimai[[#This Row],[Data]])</f>
        <v/>
      </c>
      <c r="C1000" t="inlineStr">
        <is>
          <t>Klaipėda</t>
        </is>
      </c>
      <c r="D1000" s="3">
        <f>YEAR(tbl_Pardavimai[[#This Row],[Data]])</f>
        <v/>
      </c>
      <c r="E1000" t="inlineStr">
        <is>
          <t>Aksesuarai</t>
        </is>
      </c>
      <c r="F1000" s="4" t="n">
        <v>175.09</v>
      </c>
      <c r="G1000" s="5" t="n">
        <v>4</v>
      </c>
    </row>
    <row r="1001">
      <c r="A1001" s="2" t="n">
        <v>45780</v>
      </c>
      <c r="B1001" s="3">
        <f>MONTH(tbl_Pardavimai[[#This Row],[Data]])</f>
        <v/>
      </c>
      <c r="C1001" t="inlineStr">
        <is>
          <t>Vilnius</t>
        </is>
      </c>
      <c r="D1001" s="3">
        <f>YEAR(tbl_Pardavimai[[#This Row],[Data]])</f>
        <v/>
      </c>
      <c r="E1001" t="inlineStr">
        <is>
          <t>Buitinė technika</t>
        </is>
      </c>
      <c r="F1001" s="4" t="n">
        <v>635.1799999999999</v>
      </c>
      <c r="G1001" s="5" t="n">
        <v>4</v>
      </c>
    </row>
    <row r="1002">
      <c r="A1002" s="2" t="n">
        <v>45781</v>
      </c>
      <c r="B1002" s="3">
        <f>MONTH(tbl_Pardavimai[[#This Row],[Data]])</f>
        <v/>
      </c>
      <c r="C1002" t="inlineStr">
        <is>
          <t>Vilnius</t>
        </is>
      </c>
      <c r="D1002" s="3">
        <f>YEAR(tbl_Pardavimai[[#This Row],[Data]])</f>
        <v/>
      </c>
      <c r="E1002" t="inlineStr">
        <is>
          <t>Elektronika</t>
        </is>
      </c>
      <c r="F1002" s="4" t="n">
        <v>1356.64</v>
      </c>
      <c r="G1002" s="5" t="n">
        <v>7</v>
      </c>
    </row>
    <row r="1003">
      <c r="A1003" s="2" t="n">
        <v>45781</v>
      </c>
      <c r="B1003" s="3">
        <f>MONTH(tbl_Pardavimai[[#This Row],[Data]])</f>
        <v/>
      </c>
      <c r="C1003" t="inlineStr">
        <is>
          <t>Vilnius</t>
        </is>
      </c>
      <c r="D1003" s="3">
        <f>YEAR(tbl_Pardavimai[[#This Row],[Data]])</f>
        <v/>
      </c>
      <c r="E1003" t="inlineStr">
        <is>
          <t>Elektronika</t>
        </is>
      </c>
      <c r="F1003" s="4" t="n">
        <v>2033.29</v>
      </c>
      <c r="G1003" s="5" t="n">
        <v>10</v>
      </c>
    </row>
    <row r="1004">
      <c r="A1004" s="2" t="n">
        <v>45782</v>
      </c>
      <c r="B1004" s="3">
        <f>MONTH(tbl_Pardavimai[[#This Row],[Data]])</f>
        <v/>
      </c>
      <c r="C1004" t="inlineStr">
        <is>
          <t>Vilnius</t>
        </is>
      </c>
      <c r="D1004" s="3">
        <f>YEAR(tbl_Pardavimai[[#This Row],[Data]])</f>
        <v/>
      </c>
      <c r="E1004" t="inlineStr">
        <is>
          <t>Aksesuarai</t>
        </is>
      </c>
      <c r="F1004" s="4" t="n">
        <v>301.27</v>
      </c>
      <c r="G1004" s="5" t="n">
        <v>7</v>
      </c>
    </row>
    <row r="1005">
      <c r="A1005" s="2" t="n">
        <v>45782</v>
      </c>
      <c r="B1005" s="3">
        <f>MONTH(tbl_Pardavimai[[#This Row],[Data]])</f>
        <v/>
      </c>
      <c r="C1005" t="inlineStr">
        <is>
          <t>Kaunas</t>
        </is>
      </c>
      <c r="D1005" s="3">
        <f>YEAR(tbl_Pardavimai[[#This Row],[Data]])</f>
        <v/>
      </c>
      <c r="E1005" t="inlineStr">
        <is>
          <t>Aksesuarai</t>
        </is>
      </c>
      <c r="F1005" s="4" t="n">
        <v>127.69</v>
      </c>
      <c r="G1005" s="5" t="n">
        <v>3</v>
      </c>
    </row>
    <row r="1006">
      <c r="A1006" s="2" t="n">
        <v>45782</v>
      </c>
      <c r="B1006" s="3">
        <f>MONTH(tbl_Pardavimai[[#This Row],[Data]])</f>
        <v/>
      </c>
      <c r="C1006" t="inlineStr">
        <is>
          <t>Vilnius</t>
        </is>
      </c>
      <c r="D1006" s="3">
        <f>YEAR(tbl_Pardavimai[[#This Row],[Data]])</f>
        <v/>
      </c>
      <c r="E1006" t="inlineStr">
        <is>
          <t>Buitinė technika</t>
        </is>
      </c>
      <c r="F1006" s="4" t="n">
        <v>623.59</v>
      </c>
      <c r="G1006" s="5" t="n">
        <v>4</v>
      </c>
    </row>
    <row r="1007">
      <c r="A1007" s="2" t="n">
        <v>45783</v>
      </c>
      <c r="B1007" s="3">
        <f>MONTH(tbl_Pardavimai[[#This Row],[Data]])</f>
        <v/>
      </c>
      <c r="C1007" t="inlineStr">
        <is>
          <t>Klaipėda</t>
        </is>
      </c>
      <c r="D1007" s="3">
        <f>YEAR(tbl_Pardavimai[[#This Row],[Data]])</f>
        <v/>
      </c>
      <c r="E1007" t="inlineStr">
        <is>
          <t>Elektronika</t>
        </is>
      </c>
      <c r="F1007" s="4" t="n">
        <v>1047.8</v>
      </c>
      <c r="G1007" s="5" t="n">
        <v>5</v>
      </c>
    </row>
    <row r="1008">
      <c r="A1008" s="2" t="n">
        <v>45783</v>
      </c>
      <c r="B1008" s="3">
        <f>MONTH(tbl_Pardavimai[[#This Row],[Data]])</f>
        <v/>
      </c>
      <c r="C1008" t="inlineStr">
        <is>
          <t>Vilnius</t>
        </is>
      </c>
      <c r="D1008" s="3">
        <f>YEAR(tbl_Pardavimai[[#This Row],[Data]])</f>
        <v/>
      </c>
      <c r="E1008" t="inlineStr">
        <is>
          <t>Elektronika</t>
        </is>
      </c>
      <c r="F1008" s="4" t="n">
        <v>1024.99</v>
      </c>
      <c r="G1008" s="5" t="n">
        <v>5</v>
      </c>
    </row>
    <row r="1009">
      <c r="A1009" s="2" t="n">
        <v>45784</v>
      </c>
      <c r="B1009" s="3">
        <f>MONTH(tbl_Pardavimai[[#This Row],[Data]])</f>
        <v/>
      </c>
      <c r="C1009" t="inlineStr">
        <is>
          <t>Vilnius</t>
        </is>
      </c>
      <c r="D1009" s="3">
        <f>YEAR(tbl_Pardavimai[[#This Row],[Data]])</f>
        <v/>
      </c>
      <c r="E1009" t="inlineStr">
        <is>
          <t>Buitinė technika</t>
        </is>
      </c>
      <c r="F1009" s="4" t="n">
        <v>1495.02</v>
      </c>
      <c r="G1009" s="5" t="n">
        <v>10</v>
      </c>
    </row>
    <row r="1010">
      <c r="A1010" s="2" t="n">
        <v>45784</v>
      </c>
      <c r="B1010" s="3">
        <f>MONTH(tbl_Pardavimai[[#This Row],[Data]])</f>
        <v/>
      </c>
      <c r="C1010" t="inlineStr">
        <is>
          <t>Vilnius</t>
        </is>
      </c>
      <c r="D1010" s="3">
        <f>YEAR(tbl_Pardavimai[[#This Row],[Data]])</f>
        <v/>
      </c>
      <c r="E1010" t="inlineStr">
        <is>
          <t>Aksesuarai</t>
        </is>
      </c>
      <c r="F1010" s="4" t="n">
        <v>185.94</v>
      </c>
      <c r="G1010" s="5" t="n">
        <v>5</v>
      </c>
    </row>
    <row r="1011">
      <c r="A1011" s="2" t="n">
        <v>45785</v>
      </c>
      <c r="B1011" s="3">
        <f>MONTH(tbl_Pardavimai[[#This Row],[Data]])</f>
        <v/>
      </c>
      <c r="C1011" t="inlineStr">
        <is>
          <t>Vilnius</t>
        </is>
      </c>
      <c r="D1011" s="3">
        <f>YEAR(tbl_Pardavimai[[#This Row],[Data]])</f>
        <v/>
      </c>
      <c r="E1011" t="inlineStr">
        <is>
          <t>Šviestuvai</t>
        </is>
      </c>
      <c r="F1011" s="4" t="n">
        <v>242.53</v>
      </c>
      <c r="G1011" s="5" t="n">
        <v>3</v>
      </c>
    </row>
    <row r="1012">
      <c r="A1012" s="2" t="n">
        <v>45785</v>
      </c>
      <c r="B1012" s="3">
        <f>MONTH(tbl_Pardavimai[[#This Row],[Data]])</f>
        <v/>
      </c>
      <c r="C1012" t="inlineStr">
        <is>
          <t>Vilnius</t>
        </is>
      </c>
      <c r="D1012" s="3">
        <f>YEAR(tbl_Pardavimai[[#This Row],[Data]])</f>
        <v/>
      </c>
      <c r="E1012" t="inlineStr">
        <is>
          <t>Elektronika</t>
        </is>
      </c>
      <c r="F1012" s="4" t="n">
        <v>823.33</v>
      </c>
      <c r="G1012" s="5" t="n">
        <v>4</v>
      </c>
    </row>
    <row r="1013">
      <c r="A1013" s="2" t="n">
        <v>45785</v>
      </c>
      <c r="B1013" s="3">
        <f>MONTH(tbl_Pardavimai[[#This Row],[Data]])</f>
        <v/>
      </c>
      <c r="C1013" t="inlineStr">
        <is>
          <t>Kaunas</t>
        </is>
      </c>
      <c r="D1013" s="3">
        <f>YEAR(tbl_Pardavimai[[#This Row],[Data]])</f>
        <v/>
      </c>
      <c r="E1013" t="inlineStr">
        <is>
          <t>Elektronika</t>
        </is>
      </c>
      <c r="F1013" s="4" t="n">
        <v>1883.23</v>
      </c>
      <c r="G1013" s="5" t="n">
        <v>9</v>
      </c>
    </row>
    <row r="1014">
      <c r="A1014" s="2" t="n">
        <v>45786</v>
      </c>
      <c r="B1014" s="3">
        <f>MONTH(tbl_Pardavimai[[#This Row],[Data]])</f>
        <v/>
      </c>
      <c r="C1014" t="inlineStr">
        <is>
          <t>Vilnius</t>
        </is>
      </c>
      <c r="D1014" s="3">
        <f>YEAR(tbl_Pardavimai[[#This Row],[Data]])</f>
        <v/>
      </c>
      <c r="E1014" t="inlineStr">
        <is>
          <t>Aksesuarai</t>
        </is>
      </c>
      <c r="F1014" s="4" t="n">
        <v>433.64</v>
      </c>
      <c r="G1014" s="5" t="n">
        <v>10</v>
      </c>
    </row>
    <row r="1015">
      <c r="A1015" s="2" t="n">
        <v>45786</v>
      </c>
      <c r="B1015" s="3">
        <f>MONTH(tbl_Pardavimai[[#This Row],[Data]])</f>
        <v/>
      </c>
      <c r="C1015" t="inlineStr">
        <is>
          <t>Klaipėda</t>
        </is>
      </c>
      <c r="D1015" s="3">
        <f>YEAR(tbl_Pardavimai[[#This Row],[Data]])</f>
        <v/>
      </c>
      <c r="E1015" t="inlineStr">
        <is>
          <t>Elektronika</t>
        </is>
      </c>
      <c r="F1015" s="4" t="n">
        <v>1012.99</v>
      </c>
      <c r="G1015" s="5" t="n">
        <v>5</v>
      </c>
    </row>
    <row r="1016">
      <c r="A1016" s="2" t="n">
        <v>45787</v>
      </c>
      <c r="B1016" s="3">
        <f>MONTH(tbl_Pardavimai[[#This Row],[Data]])</f>
        <v/>
      </c>
      <c r="C1016" t="inlineStr">
        <is>
          <t>Vilnius</t>
        </is>
      </c>
      <c r="D1016" s="3">
        <f>YEAR(tbl_Pardavimai[[#This Row],[Data]])</f>
        <v/>
      </c>
      <c r="E1016" t="inlineStr">
        <is>
          <t>Šviestuvai</t>
        </is>
      </c>
      <c r="F1016" s="4" t="n">
        <v>774.89</v>
      </c>
      <c r="G1016" s="5" t="n">
        <v>8</v>
      </c>
    </row>
    <row r="1017">
      <c r="A1017" s="2" t="n">
        <v>45788</v>
      </c>
      <c r="B1017" s="3">
        <f>MONTH(tbl_Pardavimai[[#This Row],[Data]])</f>
        <v/>
      </c>
      <c r="C1017" t="inlineStr">
        <is>
          <t>Klaipėda</t>
        </is>
      </c>
      <c r="D1017" s="3">
        <f>YEAR(tbl_Pardavimai[[#This Row],[Data]])</f>
        <v/>
      </c>
      <c r="E1017" t="inlineStr">
        <is>
          <t>Buitinė technika</t>
        </is>
      </c>
      <c r="F1017" s="4" t="n">
        <v>1345.85</v>
      </c>
      <c r="G1017" s="5" t="n">
        <v>8</v>
      </c>
    </row>
    <row r="1018">
      <c r="A1018" s="2" t="n">
        <v>45789</v>
      </c>
      <c r="B1018" s="3">
        <f>MONTH(tbl_Pardavimai[[#This Row],[Data]])</f>
        <v/>
      </c>
      <c r="C1018" t="inlineStr">
        <is>
          <t>Vilnius</t>
        </is>
      </c>
      <c r="D1018" s="3">
        <f>YEAR(tbl_Pardavimai[[#This Row],[Data]])</f>
        <v/>
      </c>
      <c r="E1018" t="inlineStr">
        <is>
          <t>Šviestuvai</t>
        </is>
      </c>
      <c r="F1018" s="4" t="n">
        <v>220.91</v>
      </c>
      <c r="G1018" s="5" t="n">
        <v>3</v>
      </c>
    </row>
    <row r="1019">
      <c r="A1019" s="2" t="n">
        <v>45789</v>
      </c>
      <c r="B1019" s="3">
        <f>MONTH(tbl_Pardavimai[[#This Row],[Data]])</f>
        <v/>
      </c>
      <c r="C1019" t="inlineStr">
        <is>
          <t>Kaunas</t>
        </is>
      </c>
      <c r="D1019" s="3">
        <f>YEAR(tbl_Pardavimai[[#This Row],[Data]])</f>
        <v/>
      </c>
      <c r="E1019" t="inlineStr">
        <is>
          <t>Buitinė technika</t>
        </is>
      </c>
      <c r="F1019" s="4" t="n">
        <v>1030.97</v>
      </c>
      <c r="G1019" s="5" t="n">
        <v>7</v>
      </c>
    </row>
    <row r="1020">
      <c r="A1020" s="2" t="n">
        <v>45790</v>
      </c>
      <c r="B1020" s="3">
        <f>MONTH(tbl_Pardavimai[[#This Row],[Data]])</f>
        <v/>
      </c>
      <c r="C1020" t="inlineStr">
        <is>
          <t>Kaunas</t>
        </is>
      </c>
      <c r="D1020" s="3">
        <f>YEAR(tbl_Pardavimai[[#This Row],[Data]])</f>
        <v/>
      </c>
      <c r="E1020" t="inlineStr">
        <is>
          <t>Elektronika</t>
        </is>
      </c>
      <c r="F1020" s="4" t="n">
        <v>1378.83</v>
      </c>
      <c r="G1020" s="5" t="n">
        <v>7</v>
      </c>
    </row>
    <row r="1021">
      <c r="A1021" s="2" t="n">
        <v>45790</v>
      </c>
      <c r="B1021" s="3">
        <f>MONTH(tbl_Pardavimai[[#This Row],[Data]])</f>
        <v/>
      </c>
      <c r="C1021" t="inlineStr">
        <is>
          <t>Klaipėda</t>
        </is>
      </c>
      <c r="D1021" s="3">
        <f>YEAR(tbl_Pardavimai[[#This Row],[Data]])</f>
        <v/>
      </c>
      <c r="E1021" t="inlineStr">
        <is>
          <t>Elektronika</t>
        </is>
      </c>
      <c r="F1021" s="4" t="n">
        <v>609.23</v>
      </c>
      <c r="G1021" s="5" t="n">
        <v>3</v>
      </c>
    </row>
    <row r="1022">
      <c r="A1022" s="2" t="n">
        <v>45790</v>
      </c>
      <c r="B1022" s="3">
        <f>MONTH(tbl_Pardavimai[[#This Row],[Data]])</f>
        <v/>
      </c>
      <c r="C1022" t="inlineStr">
        <is>
          <t>Klaipėda</t>
        </is>
      </c>
      <c r="D1022" s="3">
        <f>YEAR(tbl_Pardavimai[[#This Row],[Data]])</f>
        <v/>
      </c>
      <c r="E1022" t="inlineStr">
        <is>
          <t>Šviestuvai</t>
        </is>
      </c>
      <c r="F1022" s="4" t="n">
        <v>618.4400000000001</v>
      </c>
      <c r="G1022" s="5" t="n">
        <v>7</v>
      </c>
    </row>
    <row r="1023">
      <c r="A1023" s="2" t="n">
        <v>45791</v>
      </c>
      <c r="B1023" s="3">
        <f>MONTH(tbl_Pardavimai[[#This Row],[Data]])</f>
        <v/>
      </c>
      <c r="C1023" t="inlineStr">
        <is>
          <t>Vilnius</t>
        </is>
      </c>
      <c r="D1023" s="3">
        <f>YEAR(tbl_Pardavimai[[#This Row],[Data]])</f>
        <v/>
      </c>
      <c r="E1023" t="inlineStr">
        <is>
          <t>Elektronika</t>
        </is>
      </c>
      <c r="F1023" s="4" t="n">
        <v>667.88</v>
      </c>
      <c r="G1023" s="5" t="n">
        <v>3</v>
      </c>
    </row>
    <row r="1024">
      <c r="A1024" s="2" t="n">
        <v>45791</v>
      </c>
      <c r="B1024" s="3">
        <f>MONTH(tbl_Pardavimai[[#This Row],[Data]])</f>
        <v/>
      </c>
      <c r="C1024" t="inlineStr">
        <is>
          <t>Kaunas</t>
        </is>
      </c>
      <c r="D1024" s="3">
        <f>YEAR(tbl_Pardavimai[[#This Row],[Data]])</f>
        <v/>
      </c>
      <c r="E1024" t="inlineStr">
        <is>
          <t>Buitinė technika</t>
        </is>
      </c>
      <c r="F1024" s="4" t="n">
        <v>1010.97</v>
      </c>
      <c r="G1024" s="5" t="n">
        <v>6</v>
      </c>
    </row>
    <row r="1025">
      <c r="A1025" s="2" t="n">
        <v>45791</v>
      </c>
      <c r="B1025" s="3">
        <f>MONTH(tbl_Pardavimai[[#This Row],[Data]])</f>
        <v/>
      </c>
      <c r="C1025" t="inlineStr">
        <is>
          <t>Vilnius</t>
        </is>
      </c>
      <c r="D1025" s="3">
        <f>YEAR(tbl_Pardavimai[[#This Row],[Data]])</f>
        <v/>
      </c>
      <c r="E1025" t="inlineStr">
        <is>
          <t>Elektronika</t>
        </is>
      </c>
      <c r="F1025" s="4" t="n">
        <v>607.1</v>
      </c>
      <c r="G1025" s="5" t="n">
        <v>3</v>
      </c>
    </row>
    <row r="1026">
      <c r="A1026" s="2" t="n">
        <v>45792</v>
      </c>
      <c r="B1026" s="3">
        <f>MONTH(tbl_Pardavimai[[#This Row],[Data]])</f>
        <v/>
      </c>
      <c r="C1026" t="inlineStr">
        <is>
          <t>Kaunas</t>
        </is>
      </c>
      <c r="D1026" s="3">
        <f>YEAR(tbl_Pardavimai[[#This Row],[Data]])</f>
        <v/>
      </c>
      <c r="E1026" t="inlineStr">
        <is>
          <t>Buitinė technika</t>
        </is>
      </c>
      <c r="F1026" s="4" t="n">
        <v>352.01</v>
      </c>
      <c r="G1026" s="5" t="n">
        <v>2</v>
      </c>
    </row>
    <row r="1027">
      <c r="A1027" s="2" t="n">
        <v>45792</v>
      </c>
      <c r="B1027" s="3">
        <f>MONTH(tbl_Pardavimai[[#This Row],[Data]])</f>
        <v/>
      </c>
      <c r="C1027" t="inlineStr">
        <is>
          <t>Vilnius</t>
        </is>
      </c>
      <c r="D1027" s="3">
        <f>YEAR(tbl_Pardavimai[[#This Row],[Data]])</f>
        <v/>
      </c>
      <c r="E1027" t="inlineStr">
        <is>
          <t>Elektronika</t>
        </is>
      </c>
      <c r="F1027" s="4" t="n">
        <v>439.33</v>
      </c>
      <c r="G1027" s="5" t="n">
        <v>2</v>
      </c>
    </row>
    <row r="1028">
      <c r="A1028" s="2" t="n">
        <v>45793</v>
      </c>
      <c r="B1028" s="3">
        <f>MONTH(tbl_Pardavimai[[#This Row],[Data]])</f>
        <v/>
      </c>
      <c r="C1028" t="inlineStr">
        <is>
          <t>Vilnius</t>
        </is>
      </c>
      <c r="D1028" s="3">
        <f>YEAR(tbl_Pardavimai[[#This Row],[Data]])</f>
        <v/>
      </c>
      <c r="E1028" t="inlineStr">
        <is>
          <t>Elektronika</t>
        </is>
      </c>
      <c r="F1028" s="4" t="n">
        <v>1340.19</v>
      </c>
      <c r="G1028" s="5" t="n">
        <v>6</v>
      </c>
    </row>
    <row r="1029">
      <c r="A1029" s="2" t="n">
        <v>45793</v>
      </c>
      <c r="B1029" s="3">
        <f>MONTH(tbl_Pardavimai[[#This Row],[Data]])</f>
        <v/>
      </c>
      <c r="C1029" t="inlineStr">
        <is>
          <t>Kaunas</t>
        </is>
      </c>
      <c r="D1029" s="3">
        <f>YEAR(tbl_Pardavimai[[#This Row],[Data]])</f>
        <v/>
      </c>
      <c r="E1029" t="inlineStr">
        <is>
          <t>Elektronika</t>
        </is>
      </c>
      <c r="F1029" s="4" t="n">
        <v>1447.7</v>
      </c>
      <c r="G1029" s="5" t="n">
        <v>7</v>
      </c>
    </row>
    <row r="1030">
      <c r="A1030" s="2" t="n">
        <v>45794</v>
      </c>
      <c r="B1030" s="3">
        <f>MONTH(tbl_Pardavimai[[#This Row],[Data]])</f>
        <v/>
      </c>
      <c r="C1030" t="inlineStr">
        <is>
          <t>Vilnius</t>
        </is>
      </c>
      <c r="D1030" s="3">
        <f>YEAR(tbl_Pardavimai[[#This Row],[Data]])</f>
        <v/>
      </c>
      <c r="E1030" t="inlineStr">
        <is>
          <t>Aksesuarai</t>
        </is>
      </c>
      <c r="F1030" s="4" t="n">
        <v>171.76</v>
      </c>
      <c r="G1030" s="5" t="n">
        <v>4</v>
      </c>
    </row>
    <row r="1031">
      <c r="A1031" s="2" t="n">
        <v>45794</v>
      </c>
      <c r="B1031" s="3">
        <f>MONTH(tbl_Pardavimai[[#This Row],[Data]])</f>
        <v/>
      </c>
      <c r="C1031" t="inlineStr">
        <is>
          <t>Vilnius</t>
        </is>
      </c>
      <c r="D1031" s="3">
        <f>YEAR(tbl_Pardavimai[[#This Row],[Data]])</f>
        <v/>
      </c>
      <c r="E1031" t="inlineStr">
        <is>
          <t>Buitinė technika</t>
        </is>
      </c>
      <c r="F1031" s="4" t="n">
        <v>849.8</v>
      </c>
      <c r="G1031" s="5" t="n">
        <v>5</v>
      </c>
    </row>
    <row r="1032">
      <c r="A1032" s="2" t="n">
        <v>45794</v>
      </c>
      <c r="B1032" s="3">
        <f>MONTH(tbl_Pardavimai[[#This Row],[Data]])</f>
        <v/>
      </c>
      <c r="C1032" t="inlineStr">
        <is>
          <t>Kaunas</t>
        </is>
      </c>
      <c r="D1032" s="3">
        <f>YEAR(tbl_Pardavimai[[#This Row],[Data]])</f>
        <v/>
      </c>
      <c r="E1032" t="inlineStr">
        <is>
          <t>Elektronika</t>
        </is>
      </c>
      <c r="F1032" s="4" t="n">
        <v>1745.34</v>
      </c>
      <c r="G1032" s="5" t="n">
        <v>9</v>
      </c>
    </row>
    <row r="1033">
      <c r="A1033" s="2" t="n">
        <v>45795</v>
      </c>
      <c r="B1033" s="3">
        <f>MONTH(tbl_Pardavimai[[#This Row],[Data]])</f>
        <v/>
      </c>
      <c r="C1033" t="inlineStr">
        <is>
          <t>Vilnius</t>
        </is>
      </c>
      <c r="D1033" s="3">
        <f>YEAR(tbl_Pardavimai[[#This Row],[Data]])</f>
        <v/>
      </c>
      <c r="E1033" t="inlineStr">
        <is>
          <t>Buitinė technika</t>
        </is>
      </c>
      <c r="F1033" s="4" t="n">
        <v>502.22</v>
      </c>
      <c r="G1033" s="5" t="n">
        <v>3</v>
      </c>
    </row>
    <row r="1034">
      <c r="A1034" s="2" t="n">
        <v>45796</v>
      </c>
      <c r="B1034" s="3">
        <f>MONTH(tbl_Pardavimai[[#This Row],[Data]])</f>
        <v/>
      </c>
      <c r="C1034" t="inlineStr">
        <is>
          <t>Vilnius</t>
        </is>
      </c>
      <c r="D1034" s="3">
        <f>YEAR(tbl_Pardavimai[[#This Row],[Data]])</f>
        <v/>
      </c>
      <c r="E1034" t="inlineStr">
        <is>
          <t>Aksesuarai</t>
        </is>
      </c>
      <c r="F1034" s="4" t="n">
        <v>178.25</v>
      </c>
      <c r="G1034" s="5" t="n">
        <v>4</v>
      </c>
    </row>
    <row r="1035">
      <c r="A1035" s="2" t="n">
        <v>45796</v>
      </c>
      <c r="B1035" s="3">
        <f>MONTH(tbl_Pardavimai[[#This Row],[Data]])</f>
        <v/>
      </c>
      <c r="C1035" t="inlineStr">
        <is>
          <t>Klaipėda</t>
        </is>
      </c>
      <c r="D1035" s="3">
        <f>YEAR(tbl_Pardavimai[[#This Row],[Data]])</f>
        <v/>
      </c>
      <c r="E1035" t="inlineStr">
        <is>
          <t>Šviestuvai</t>
        </is>
      </c>
      <c r="F1035" s="4" t="n">
        <v>370.16</v>
      </c>
      <c r="G1035" s="5" t="n">
        <v>4</v>
      </c>
    </row>
    <row r="1036">
      <c r="A1036" s="2" t="n">
        <v>45797</v>
      </c>
      <c r="B1036" s="3">
        <f>MONTH(tbl_Pardavimai[[#This Row],[Data]])</f>
        <v/>
      </c>
      <c r="C1036" t="inlineStr">
        <is>
          <t>Kaunas</t>
        </is>
      </c>
      <c r="D1036" s="3">
        <f>YEAR(tbl_Pardavimai[[#This Row],[Data]])</f>
        <v/>
      </c>
      <c r="E1036" t="inlineStr">
        <is>
          <t>Elektronika</t>
        </is>
      </c>
      <c r="F1036" s="4" t="n">
        <v>1894.51</v>
      </c>
      <c r="G1036" s="5" t="n">
        <v>9</v>
      </c>
    </row>
    <row r="1037">
      <c r="A1037" s="2" t="n">
        <v>45797</v>
      </c>
      <c r="B1037" s="3">
        <f>MONTH(tbl_Pardavimai[[#This Row],[Data]])</f>
        <v/>
      </c>
      <c r="C1037" t="inlineStr">
        <is>
          <t>Kaunas</t>
        </is>
      </c>
      <c r="D1037" s="3">
        <f>YEAR(tbl_Pardavimai[[#This Row],[Data]])</f>
        <v/>
      </c>
      <c r="E1037" t="inlineStr">
        <is>
          <t>Buitinė technika</t>
        </is>
      </c>
      <c r="F1037" s="4" t="n">
        <v>1253.61</v>
      </c>
      <c r="G1037" s="5" t="n">
        <v>7</v>
      </c>
    </row>
    <row r="1038">
      <c r="A1038" s="2" t="n">
        <v>45798</v>
      </c>
      <c r="B1038" s="3">
        <f>MONTH(tbl_Pardavimai[[#This Row],[Data]])</f>
        <v/>
      </c>
      <c r="C1038" t="inlineStr">
        <is>
          <t>Vilnius</t>
        </is>
      </c>
      <c r="D1038" s="3">
        <f>YEAR(tbl_Pardavimai[[#This Row],[Data]])</f>
        <v/>
      </c>
      <c r="E1038" t="inlineStr">
        <is>
          <t>Elektronika</t>
        </is>
      </c>
      <c r="F1038" s="4" t="n">
        <v>981.33</v>
      </c>
      <c r="G1038" s="5" t="n">
        <v>5</v>
      </c>
    </row>
    <row r="1039">
      <c r="A1039" s="2" t="n">
        <v>45798</v>
      </c>
      <c r="B1039" s="3">
        <f>MONTH(tbl_Pardavimai[[#This Row],[Data]])</f>
        <v/>
      </c>
      <c r="C1039" t="inlineStr">
        <is>
          <t>Vilnius</t>
        </is>
      </c>
      <c r="D1039" s="3">
        <f>YEAR(tbl_Pardavimai[[#This Row],[Data]])</f>
        <v/>
      </c>
      <c r="E1039" t="inlineStr">
        <is>
          <t>Buitinė technika</t>
        </is>
      </c>
      <c r="F1039" s="4" t="n">
        <v>515.65</v>
      </c>
      <c r="G1039" s="5" t="n">
        <v>3</v>
      </c>
    </row>
    <row r="1040">
      <c r="A1040" s="2" t="n">
        <v>45799</v>
      </c>
      <c r="B1040" s="3">
        <f>MONTH(tbl_Pardavimai[[#This Row],[Data]])</f>
        <v/>
      </c>
      <c r="C1040" t="inlineStr">
        <is>
          <t>Vilnius</t>
        </is>
      </c>
      <c r="D1040" s="3">
        <f>YEAR(tbl_Pardavimai[[#This Row],[Data]])</f>
        <v/>
      </c>
      <c r="E1040" t="inlineStr">
        <is>
          <t>Šviestuvai</t>
        </is>
      </c>
      <c r="F1040" s="4" t="n">
        <v>584.6799999999999</v>
      </c>
      <c r="G1040" s="5" t="n">
        <v>6</v>
      </c>
    </row>
    <row r="1041">
      <c r="A1041" s="2" t="n">
        <v>45799</v>
      </c>
      <c r="B1041" s="3">
        <f>MONTH(tbl_Pardavimai[[#This Row],[Data]])</f>
        <v/>
      </c>
      <c r="C1041" t="inlineStr">
        <is>
          <t>Kaunas</t>
        </is>
      </c>
      <c r="D1041" s="3">
        <f>YEAR(tbl_Pardavimai[[#This Row],[Data]])</f>
        <v/>
      </c>
      <c r="E1041" t="inlineStr">
        <is>
          <t>Aksesuarai</t>
        </is>
      </c>
      <c r="F1041" s="4" t="n">
        <v>145.72</v>
      </c>
      <c r="G1041" s="5" t="n">
        <v>4</v>
      </c>
    </row>
    <row r="1042">
      <c r="A1042" s="2" t="n">
        <v>45800</v>
      </c>
      <c r="B1042" s="3">
        <f>MONTH(tbl_Pardavimai[[#This Row],[Data]])</f>
        <v/>
      </c>
      <c r="C1042" t="inlineStr">
        <is>
          <t>Kaunas</t>
        </is>
      </c>
      <c r="D1042" s="3">
        <f>YEAR(tbl_Pardavimai[[#This Row],[Data]])</f>
        <v/>
      </c>
      <c r="E1042" t="inlineStr">
        <is>
          <t>Aksesuarai</t>
        </is>
      </c>
      <c r="F1042" s="4" t="n">
        <v>197.54</v>
      </c>
      <c r="G1042" s="5" t="n">
        <v>4</v>
      </c>
    </row>
    <row r="1043">
      <c r="A1043" s="2" t="n">
        <v>45800</v>
      </c>
      <c r="B1043" s="3">
        <f>MONTH(tbl_Pardavimai[[#This Row],[Data]])</f>
        <v/>
      </c>
      <c r="C1043" t="inlineStr">
        <is>
          <t>Klaipėda</t>
        </is>
      </c>
      <c r="D1043" s="3">
        <f>YEAR(tbl_Pardavimai[[#This Row],[Data]])</f>
        <v/>
      </c>
      <c r="E1043" t="inlineStr">
        <is>
          <t>Aksesuarai</t>
        </is>
      </c>
      <c r="F1043" s="4" t="n">
        <v>316.87</v>
      </c>
      <c r="G1043" s="5" t="n">
        <v>8</v>
      </c>
    </row>
    <row r="1044">
      <c r="A1044" s="2" t="n">
        <v>45801</v>
      </c>
      <c r="B1044" s="3">
        <f>MONTH(tbl_Pardavimai[[#This Row],[Data]])</f>
        <v/>
      </c>
      <c r="C1044" t="inlineStr">
        <is>
          <t>Vilnius</t>
        </is>
      </c>
      <c r="D1044" s="3">
        <f>YEAR(tbl_Pardavimai[[#This Row],[Data]])</f>
        <v/>
      </c>
      <c r="E1044" t="inlineStr">
        <is>
          <t>Aksesuarai</t>
        </is>
      </c>
      <c r="F1044" s="4" t="n">
        <v>72.77</v>
      </c>
      <c r="G1044" s="5" t="n">
        <v>2</v>
      </c>
    </row>
    <row r="1045">
      <c r="A1045" s="2" t="n">
        <v>45801</v>
      </c>
      <c r="B1045" s="3">
        <f>MONTH(tbl_Pardavimai[[#This Row],[Data]])</f>
        <v/>
      </c>
      <c r="C1045" t="inlineStr">
        <is>
          <t>Vilnius</t>
        </is>
      </c>
      <c r="D1045" s="3">
        <f>YEAR(tbl_Pardavimai[[#This Row],[Data]])</f>
        <v/>
      </c>
      <c r="E1045" t="inlineStr">
        <is>
          <t>Buitinė technika</t>
        </is>
      </c>
      <c r="F1045" s="4" t="n">
        <v>1216.28</v>
      </c>
      <c r="G1045" s="5" t="n">
        <v>8</v>
      </c>
    </row>
    <row r="1046">
      <c r="A1046" s="2" t="n">
        <v>45802</v>
      </c>
      <c r="B1046" s="3">
        <f>MONTH(tbl_Pardavimai[[#This Row],[Data]])</f>
        <v/>
      </c>
      <c r="C1046" t="inlineStr">
        <is>
          <t>Vilnius</t>
        </is>
      </c>
      <c r="D1046" s="3">
        <f>YEAR(tbl_Pardavimai[[#This Row],[Data]])</f>
        <v/>
      </c>
      <c r="E1046" t="inlineStr">
        <is>
          <t>Buitinė technika</t>
        </is>
      </c>
      <c r="F1046" s="4" t="n">
        <v>555.97</v>
      </c>
      <c r="G1046" s="5" t="n">
        <v>3</v>
      </c>
    </row>
    <row r="1047">
      <c r="A1047" s="2" t="n">
        <v>45803</v>
      </c>
      <c r="B1047" s="3">
        <f>MONTH(tbl_Pardavimai[[#This Row],[Data]])</f>
        <v/>
      </c>
      <c r="C1047" t="inlineStr">
        <is>
          <t>Klaipėda</t>
        </is>
      </c>
      <c r="D1047" s="3">
        <f>YEAR(tbl_Pardavimai[[#This Row],[Data]])</f>
        <v/>
      </c>
      <c r="E1047" t="inlineStr">
        <is>
          <t>Buitinė technika</t>
        </is>
      </c>
      <c r="F1047" s="4" t="n">
        <v>1164.35</v>
      </c>
      <c r="G1047" s="5" t="n">
        <v>7</v>
      </c>
    </row>
    <row r="1048">
      <c r="A1048" s="2" t="n">
        <v>45803</v>
      </c>
      <c r="B1048" s="3">
        <f>MONTH(tbl_Pardavimai[[#This Row],[Data]])</f>
        <v/>
      </c>
      <c r="C1048" t="inlineStr">
        <is>
          <t>Vilnius</t>
        </is>
      </c>
      <c r="D1048" s="3">
        <f>YEAR(tbl_Pardavimai[[#This Row],[Data]])</f>
        <v/>
      </c>
      <c r="E1048" t="inlineStr">
        <is>
          <t>Aksesuarai</t>
        </is>
      </c>
      <c r="F1048" s="4" t="n">
        <v>67.97</v>
      </c>
      <c r="G1048" s="5" t="n">
        <v>2</v>
      </c>
    </row>
    <row r="1049">
      <c r="A1049" s="2" t="n">
        <v>45803</v>
      </c>
      <c r="B1049" s="3">
        <f>MONTH(tbl_Pardavimai[[#This Row],[Data]])</f>
        <v/>
      </c>
      <c r="C1049" t="inlineStr">
        <is>
          <t>Kaunas</t>
        </is>
      </c>
      <c r="D1049" s="3">
        <f>YEAR(tbl_Pardavimai[[#This Row],[Data]])</f>
        <v/>
      </c>
      <c r="E1049" t="inlineStr">
        <is>
          <t>Elektronika</t>
        </is>
      </c>
      <c r="F1049" s="4" t="n">
        <v>1907.82</v>
      </c>
      <c r="G1049" s="5" t="n">
        <v>9</v>
      </c>
    </row>
    <row r="1050">
      <c r="A1050" s="2" t="n">
        <v>45804</v>
      </c>
      <c r="B1050" s="3">
        <f>MONTH(tbl_Pardavimai[[#This Row],[Data]])</f>
        <v/>
      </c>
      <c r="C1050" t="inlineStr">
        <is>
          <t>Klaipėda</t>
        </is>
      </c>
      <c r="D1050" s="3">
        <f>YEAR(tbl_Pardavimai[[#This Row],[Data]])</f>
        <v/>
      </c>
      <c r="E1050" t="inlineStr">
        <is>
          <t>Aksesuarai</t>
        </is>
      </c>
      <c r="F1050" s="4" t="n">
        <v>167.51</v>
      </c>
      <c r="G1050" s="5" t="n">
        <v>4</v>
      </c>
    </row>
    <row r="1051">
      <c r="A1051" s="2" t="n">
        <v>45804</v>
      </c>
      <c r="B1051" s="3">
        <f>MONTH(tbl_Pardavimai[[#This Row],[Data]])</f>
        <v/>
      </c>
      <c r="C1051" t="inlineStr">
        <is>
          <t>Klaipėda</t>
        </is>
      </c>
      <c r="D1051" s="3">
        <f>YEAR(tbl_Pardavimai[[#This Row],[Data]])</f>
        <v/>
      </c>
      <c r="E1051" t="inlineStr">
        <is>
          <t>Šviestuvai</t>
        </is>
      </c>
      <c r="F1051" s="4" t="n">
        <v>502.96</v>
      </c>
      <c r="G1051" s="5" t="n">
        <v>5</v>
      </c>
    </row>
    <row r="1052">
      <c r="A1052" s="2" t="n">
        <v>45805</v>
      </c>
      <c r="B1052" s="3">
        <f>MONTH(tbl_Pardavimai[[#This Row],[Data]])</f>
        <v/>
      </c>
      <c r="C1052" t="inlineStr">
        <is>
          <t>Kaunas</t>
        </is>
      </c>
      <c r="D1052" s="3">
        <f>YEAR(tbl_Pardavimai[[#This Row],[Data]])</f>
        <v/>
      </c>
      <c r="E1052" t="inlineStr">
        <is>
          <t>Buitinė technika</t>
        </is>
      </c>
      <c r="F1052" s="4" t="n">
        <v>1452.79</v>
      </c>
      <c r="G1052" s="5" t="n">
        <v>9</v>
      </c>
    </row>
    <row r="1053">
      <c r="A1053" s="2" t="n">
        <v>45805</v>
      </c>
      <c r="B1053" s="3">
        <f>MONTH(tbl_Pardavimai[[#This Row],[Data]])</f>
        <v/>
      </c>
      <c r="C1053" t="inlineStr">
        <is>
          <t>Vilnius</t>
        </is>
      </c>
      <c r="D1053" s="3">
        <f>YEAR(tbl_Pardavimai[[#This Row],[Data]])</f>
        <v/>
      </c>
      <c r="E1053" t="inlineStr">
        <is>
          <t>Aksesuarai</t>
        </is>
      </c>
      <c r="F1053" s="4" t="n">
        <v>331.8</v>
      </c>
      <c r="G1053" s="5" t="n">
        <v>9</v>
      </c>
    </row>
    <row r="1054">
      <c r="A1054" s="2" t="n">
        <v>45806</v>
      </c>
      <c r="B1054" s="3">
        <f>MONTH(tbl_Pardavimai[[#This Row],[Data]])</f>
        <v/>
      </c>
      <c r="C1054" t="inlineStr">
        <is>
          <t>Kaunas</t>
        </is>
      </c>
      <c r="D1054" s="3">
        <f>YEAR(tbl_Pardavimai[[#This Row],[Data]])</f>
        <v/>
      </c>
      <c r="E1054" t="inlineStr">
        <is>
          <t>Buitinė technika</t>
        </is>
      </c>
      <c r="F1054" s="4" t="n">
        <v>516.1799999999999</v>
      </c>
      <c r="G1054" s="5" t="n">
        <v>3</v>
      </c>
    </row>
    <row r="1055">
      <c r="A1055" s="2" t="n">
        <v>45807</v>
      </c>
      <c r="B1055" s="3">
        <f>MONTH(tbl_Pardavimai[[#This Row],[Data]])</f>
        <v/>
      </c>
      <c r="C1055" t="inlineStr">
        <is>
          <t>Vilnius</t>
        </is>
      </c>
      <c r="D1055" s="3">
        <f>YEAR(tbl_Pardavimai[[#This Row],[Data]])</f>
        <v/>
      </c>
      <c r="E1055" t="inlineStr">
        <is>
          <t>Elektronika</t>
        </is>
      </c>
      <c r="F1055" s="4" t="n">
        <v>2071.64</v>
      </c>
      <c r="G1055" s="5" t="n">
        <v>10</v>
      </c>
    </row>
    <row r="1056">
      <c r="A1056" s="2" t="n">
        <v>45807</v>
      </c>
      <c r="B1056" s="3">
        <f>MONTH(tbl_Pardavimai[[#This Row],[Data]])</f>
        <v/>
      </c>
      <c r="C1056" t="inlineStr">
        <is>
          <t>Kaunas</t>
        </is>
      </c>
      <c r="D1056" s="3">
        <f>YEAR(tbl_Pardavimai[[#This Row],[Data]])</f>
        <v/>
      </c>
      <c r="E1056" t="inlineStr">
        <is>
          <t>Šviestuvai</t>
        </is>
      </c>
      <c r="F1056" s="4" t="n">
        <v>375.1</v>
      </c>
      <c r="G1056" s="5" t="n">
        <v>4</v>
      </c>
    </row>
    <row r="1057">
      <c r="A1057" s="2" t="n">
        <v>45808</v>
      </c>
      <c r="B1057" s="3">
        <f>MONTH(tbl_Pardavimai[[#This Row],[Data]])</f>
        <v/>
      </c>
      <c r="C1057" t="inlineStr">
        <is>
          <t>Vilnius</t>
        </is>
      </c>
      <c r="D1057" s="3">
        <f>YEAR(tbl_Pardavimai[[#This Row],[Data]])</f>
        <v/>
      </c>
      <c r="E1057" t="inlineStr">
        <is>
          <t>Aksesuarai</t>
        </is>
      </c>
      <c r="F1057" s="4" t="n">
        <v>335.64</v>
      </c>
      <c r="G1057" s="5" t="n">
        <v>7</v>
      </c>
    </row>
    <row r="1058">
      <c r="A1058" s="2" t="n">
        <v>45808</v>
      </c>
      <c r="B1058" s="3">
        <f>MONTH(tbl_Pardavimai[[#This Row],[Data]])</f>
        <v/>
      </c>
      <c r="C1058" t="inlineStr">
        <is>
          <t>Kaunas</t>
        </is>
      </c>
      <c r="D1058" s="3">
        <f>YEAR(tbl_Pardavimai[[#This Row],[Data]])</f>
        <v/>
      </c>
      <c r="E1058" t="inlineStr">
        <is>
          <t>Elektronika</t>
        </is>
      </c>
      <c r="F1058" s="4" t="n">
        <v>1631.19</v>
      </c>
      <c r="G1058" s="5" t="n">
        <v>7</v>
      </c>
    </row>
    <row r="1059">
      <c r="A1059" s="2" t="n">
        <v>45809</v>
      </c>
      <c r="B1059" s="3">
        <f>MONTH(tbl_Pardavimai[[#This Row],[Data]])</f>
        <v/>
      </c>
      <c r="C1059" t="inlineStr">
        <is>
          <t>Vilnius</t>
        </is>
      </c>
      <c r="D1059" s="3">
        <f>YEAR(tbl_Pardavimai[[#This Row],[Data]])</f>
        <v/>
      </c>
      <c r="E1059" t="inlineStr">
        <is>
          <t>Elektronika</t>
        </is>
      </c>
      <c r="F1059" s="4" t="n">
        <v>1168.82</v>
      </c>
      <c r="G1059" s="5" t="n">
        <v>6</v>
      </c>
    </row>
    <row r="1060">
      <c r="A1060" s="2" t="n">
        <v>45809</v>
      </c>
      <c r="B1060" s="3">
        <f>MONTH(tbl_Pardavimai[[#This Row],[Data]])</f>
        <v/>
      </c>
      <c r="C1060" t="inlineStr">
        <is>
          <t>Klaipėda</t>
        </is>
      </c>
      <c r="D1060" s="3">
        <f>YEAR(tbl_Pardavimai[[#This Row],[Data]])</f>
        <v/>
      </c>
      <c r="E1060" t="inlineStr">
        <is>
          <t>Šviestuvai</t>
        </is>
      </c>
      <c r="F1060" s="4" t="n">
        <v>319.64</v>
      </c>
      <c r="G1060" s="5" t="n">
        <v>3</v>
      </c>
    </row>
    <row r="1061">
      <c r="A1061" s="2" t="n">
        <v>45810</v>
      </c>
      <c r="B1061" s="3">
        <f>MONTH(tbl_Pardavimai[[#This Row],[Data]])</f>
        <v/>
      </c>
      <c r="C1061" t="inlineStr">
        <is>
          <t>Vilnius</t>
        </is>
      </c>
      <c r="D1061" s="3">
        <f>YEAR(tbl_Pardavimai[[#This Row],[Data]])</f>
        <v/>
      </c>
      <c r="E1061" t="inlineStr">
        <is>
          <t>Šviestuvai</t>
        </is>
      </c>
      <c r="F1061" s="4" t="n">
        <v>1046.1</v>
      </c>
      <c r="G1061" s="5" t="n">
        <v>10</v>
      </c>
    </row>
    <row r="1062">
      <c r="A1062" s="2" t="n">
        <v>45810</v>
      </c>
      <c r="B1062" s="3">
        <f>MONTH(tbl_Pardavimai[[#This Row],[Data]])</f>
        <v/>
      </c>
      <c r="C1062" t="inlineStr">
        <is>
          <t>Vilnius</t>
        </is>
      </c>
      <c r="D1062" s="3">
        <f>YEAR(tbl_Pardavimai[[#This Row],[Data]])</f>
        <v/>
      </c>
      <c r="E1062" t="inlineStr">
        <is>
          <t>Elektronika</t>
        </is>
      </c>
      <c r="F1062" s="4" t="n">
        <v>1209.53</v>
      </c>
      <c r="G1062" s="5" t="n">
        <v>6</v>
      </c>
    </row>
    <row r="1063">
      <c r="A1063" s="2" t="n">
        <v>45811</v>
      </c>
      <c r="B1063" s="3">
        <f>MONTH(tbl_Pardavimai[[#This Row],[Data]])</f>
        <v/>
      </c>
      <c r="C1063" t="inlineStr">
        <is>
          <t>Vilnius</t>
        </is>
      </c>
      <c r="D1063" s="3">
        <f>YEAR(tbl_Pardavimai[[#This Row],[Data]])</f>
        <v/>
      </c>
      <c r="E1063" t="inlineStr">
        <is>
          <t>Elektronika</t>
        </is>
      </c>
      <c r="F1063" s="4" t="n">
        <v>1763.68</v>
      </c>
      <c r="G1063" s="5" t="n">
        <v>8</v>
      </c>
    </row>
    <row r="1064">
      <c r="A1064" s="2" t="n">
        <v>45811</v>
      </c>
      <c r="B1064" s="3">
        <f>MONTH(tbl_Pardavimai[[#This Row],[Data]])</f>
        <v/>
      </c>
      <c r="C1064" t="inlineStr">
        <is>
          <t>Kaunas</t>
        </is>
      </c>
      <c r="D1064" s="3">
        <f>YEAR(tbl_Pardavimai[[#This Row],[Data]])</f>
        <v/>
      </c>
      <c r="E1064" t="inlineStr">
        <is>
          <t>Buitinė technika</t>
        </is>
      </c>
      <c r="F1064" s="4" t="n">
        <v>265.35</v>
      </c>
      <c r="G1064" s="5" t="n">
        <v>2</v>
      </c>
    </row>
    <row r="1065">
      <c r="A1065" s="2" t="n">
        <v>45812</v>
      </c>
      <c r="B1065" s="3">
        <f>MONTH(tbl_Pardavimai[[#This Row],[Data]])</f>
        <v/>
      </c>
      <c r="C1065" t="inlineStr">
        <is>
          <t>Vilnius</t>
        </is>
      </c>
      <c r="D1065" s="3">
        <f>YEAR(tbl_Pardavimai[[#This Row],[Data]])</f>
        <v/>
      </c>
      <c r="E1065" t="inlineStr">
        <is>
          <t>Šviestuvai</t>
        </is>
      </c>
      <c r="F1065" s="4" t="n">
        <v>817.5700000000001</v>
      </c>
      <c r="G1065" s="5" t="n">
        <v>8</v>
      </c>
    </row>
    <row r="1066">
      <c r="A1066" s="2" t="n">
        <v>45812</v>
      </c>
      <c r="B1066" s="3">
        <f>MONTH(tbl_Pardavimai[[#This Row],[Data]])</f>
        <v/>
      </c>
      <c r="C1066" t="inlineStr">
        <is>
          <t>Vilnius</t>
        </is>
      </c>
      <c r="D1066" s="3">
        <f>YEAR(tbl_Pardavimai[[#This Row],[Data]])</f>
        <v/>
      </c>
      <c r="E1066" t="inlineStr">
        <is>
          <t>Elektronika</t>
        </is>
      </c>
      <c r="F1066" s="4" t="n">
        <v>1897.97</v>
      </c>
      <c r="G1066" s="5" t="n">
        <v>9</v>
      </c>
    </row>
    <row r="1067">
      <c r="A1067" s="2" t="n">
        <v>45813</v>
      </c>
      <c r="B1067" s="3">
        <f>MONTH(tbl_Pardavimai[[#This Row],[Data]])</f>
        <v/>
      </c>
      <c r="C1067" t="inlineStr">
        <is>
          <t>Klaipėda</t>
        </is>
      </c>
      <c r="D1067" s="3">
        <f>YEAR(tbl_Pardavimai[[#This Row],[Data]])</f>
        <v/>
      </c>
      <c r="E1067" t="inlineStr">
        <is>
          <t>Buitinė technika</t>
        </is>
      </c>
      <c r="F1067" s="4" t="n">
        <v>1371.73</v>
      </c>
      <c r="G1067" s="5" t="n">
        <v>8</v>
      </c>
    </row>
    <row r="1068">
      <c r="A1068" s="2" t="n">
        <v>45813</v>
      </c>
      <c r="B1068" s="3">
        <f>MONTH(tbl_Pardavimai[[#This Row],[Data]])</f>
        <v/>
      </c>
      <c r="C1068" t="inlineStr">
        <is>
          <t>Vilnius</t>
        </is>
      </c>
      <c r="D1068" s="3">
        <f>YEAR(tbl_Pardavimai[[#This Row],[Data]])</f>
        <v/>
      </c>
      <c r="E1068" t="inlineStr">
        <is>
          <t>Buitinė technika</t>
        </is>
      </c>
      <c r="F1068" s="4" t="n">
        <v>1390.62</v>
      </c>
      <c r="G1068" s="5" t="n">
        <v>8</v>
      </c>
    </row>
    <row r="1069">
      <c r="A1069" s="2" t="n">
        <v>45814</v>
      </c>
      <c r="B1069" s="3">
        <f>MONTH(tbl_Pardavimai[[#This Row],[Data]])</f>
        <v/>
      </c>
      <c r="C1069" t="inlineStr">
        <is>
          <t>Vilnius</t>
        </is>
      </c>
      <c r="D1069" s="3">
        <f>YEAR(tbl_Pardavimai[[#This Row],[Data]])</f>
        <v/>
      </c>
      <c r="E1069" t="inlineStr">
        <is>
          <t>Aksesuarai</t>
        </is>
      </c>
      <c r="F1069" s="4" t="n">
        <v>389.17</v>
      </c>
      <c r="G1069" s="5" t="n">
        <v>8</v>
      </c>
    </row>
    <row r="1070">
      <c r="A1070" s="2" t="n">
        <v>45814</v>
      </c>
      <c r="B1070" s="3">
        <f>MONTH(tbl_Pardavimai[[#This Row],[Data]])</f>
        <v/>
      </c>
      <c r="C1070" t="inlineStr">
        <is>
          <t>Klaipėda</t>
        </is>
      </c>
      <c r="D1070" s="3">
        <f>YEAR(tbl_Pardavimai[[#This Row],[Data]])</f>
        <v/>
      </c>
      <c r="E1070" t="inlineStr">
        <is>
          <t>Buitinė technika</t>
        </is>
      </c>
      <c r="F1070" s="4" t="n">
        <v>1619.22</v>
      </c>
      <c r="G1070" s="5" t="n">
        <v>10</v>
      </c>
    </row>
    <row r="1071">
      <c r="A1071" s="2" t="n">
        <v>45815</v>
      </c>
      <c r="B1071" s="3">
        <f>MONTH(tbl_Pardavimai[[#This Row],[Data]])</f>
        <v/>
      </c>
      <c r="C1071" t="inlineStr">
        <is>
          <t>Vilnius</t>
        </is>
      </c>
      <c r="D1071" s="3">
        <f>YEAR(tbl_Pardavimai[[#This Row],[Data]])</f>
        <v/>
      </c>
      <c r="E1071" t="inlineStr">
        <is>
          <t>Aksesuarai</t>
        </is>
      </c>
      <c r="F1071" s="4" t="n">
        <v>82.43000000000001</v>
      </c>
      <c r="G1071" s="5" t="n">
        <v>2</v>
      </c>
    </row>
    <row r="1072">
      <c r="A1072" s="2" t="n">
        <v>45815</v>
      </c>
      <c r="B1072" s="3">
        <f>MONTH(tbl_Pardavimai[[#This Row],[Data]])</f>
        <v/>
      </c>
      <c r="C1072" t="inlineStr">
        <is>
          <t>Vilnius</t>
        </is>
      </c>
      <c r="D1072" s="3">
        <f>YEAR(tbl_Pardavimai[[#This Row],[Data]])</f>
        <v/>
      </c>
      <c r="E1072" t="inlineStr">
        <is>
          <t>Aksesuarai</t>
        </is>
      </c>
      <c r="F1072" s="4" t="n">
        <v>415.01</v>
      </c>
      <c r="G1072" s="5" t="n">
        <v>9</v>
      </c>
    </row>
    <row r="1073">
      <c r="A1073" s="2" t="n">
        <v>45816</v>
      </c>
      <c r="B1073" s="3">
        <f>MONTH(tbl_Pardavimai[[#This Row],[Data]])</f>
        <v/>
      </c>
      <c r="C1073" t="inlineStr">
        <is>
          <t>Kaunas</t>
        </is>
      </c>
      <c r="D1073" s="3">
        <f>YEAR(tbl_Pardavimai[[#This Row],[Data]])</f>
        <v/>
      </c>
      <c r="E1073" t="inlineStr">
        <is>
          <t>Elektronika</t>
        </is>
      </c>
      <c r="F1073" s="4" t="n">
        <v>583.91</v>
      </c>
      <c r="G1073" s="5" t="n">
        <v>3</v>
      </c>
    </row>
    <row r="1074">
      <c r="A1074" s="2" t="n">
        <v>45817</v>
      </c>
      <c r="B1074" s="3">
        <f>MONTH(tbl_Pardavimai[[#This Row],[Data]])</f>
        <v/>
      </c>
      <c r="C1074" t="inlineStr">
        <is>
          <t>Kaunas</t>
        </is>
      </c>
      <c r="D1074" s="3">
        <f>YEAR(tbl_Pardavimai[[#This Row],[Data]])</f>
        <v/>
      </c>
      <c r="E1074" t="inlineStr">
        <is>
          <t>Aksesuarai</t>
        </is>
      </c>
      <c r="F1074" s="4" t="n">
        <v>186.89</v>
      </c>
      <c r="G1074" s="5" t="n">
        <v>5</v>
      </c>
    </row>
    <row r="1075">
      <c r="A1075" s="2" t="n">
        <v>45817</v>
      </c>
      <c r="B1075" s="3">
        <f>MONTH(tbl_Pardavimai[[#This Row],[Data]])</f>
        <v/>
      </c>
      <c r="C1075" t="inlineStr">
        <is>
          <t>Vilnius</t>
        </is>
      </c>
      <c r="D1075" s="3">
        <f>YEAR(tbl_Pardavimai[[#This Row],[Data]])</f>
        <v/>
      </c>
      <c r="E1075" t="inlineStr">
        <is>
          <t>Elektronika</t>
        </is>
      </c>
      <c r="F1075" s="4" t="n">
        <v>1148.6</v>
      </c>
      <c r="G1075" s="5" t="n">
        <v>6</v>
      </c>
    </row>
    <row r="1076">
      <c r="A1076" s="2" t="n">
        <v>45818</v>
      </c>
      <c r="B1076" s="3">
        <f>MONTH(tbl_Pardavimai[[#This Row],[Data]])</f>
        <v/>
      </c>
      <c r="C1076" t="inlineStr">
        <is>
          <t>Vilnius</t>
        </is>
      </c>
      <c r="D1076" s="3">
        <f>YEAR(tbl_Pardavimai[[#This Row],[Data]])</f>
        <v/>
      </c>
      <c r="E1076" t="inlineStr">
        <is>
          <t>Buitinė technika</t>
        </is>
      </c>
      <c r="F1076" s="4" t="n">
        <v>1666.26</v>
      </c>
      <c r="G1076" s="5" t="n">
        <v>10</v>
      </c>
    </row>
    <row r="1077">
      <c r="A1077" s="2" t="n">
        <v>45818</v>
      </c>
      <c r="B1077" s="3">
        <f>MONTH(tbl_Pardavimai[[#This Row],[Data]])</f>
        <v/>
      </c>
      <c r="C1077" t="inlineStr">
        <is>
          <t>Klaipėda</t>
        </is>
      </c>
      <c r="D1077" s="3">
        <f>YEAR(tbl_Pardavimai[[#This Row],[Data]])</f>
        <v/>
      </c>
      <c r="E1077" t="inlineStr">
        <is>
          <t>Buitinė technika</t>
        </is>
      </c>
      <c r="F1077" s="4" t="n">
        <v>302.97</v>
      </c>
      <c r="G1077" s="5" t="n">
        <v>2</v>
      </c>
    </row>
    <row r="1078">
      <c r="A1078" s="2" t="n">
        <v>45819</v>
      </c>
      <c r="B1078" s="3">
        <f>MONTH(tbl_Pardavimai[[#This Row],[Data]])</f>
        <v/>
      </c>
      <c r="C1078" t="inlineStr">
        <is>
          <t>Vilnius</t>
        </is>
      </c>
      <c r="D1078" s="3">
        <f>YEAR(tbl_Pardavimai[[#This Row],[Data]])</f>
        <v/>
      </c>
      <c r="E1078" t="inlineStr">
        <is>
          <t>Buitinė technika</t>
        </is>
      </c>
      <c r="F1078" s="4" t="n">
        <v>669.6799999999999</v>
      </c>
      <c r="G1078" s="5" t="n">
        <v>4</v>
      </c>
    </row>
    <row r="1079">
      <c r="A1079" s="2" t="n">
        <v>45819</v>
      </c>
      <c r="B1079" s="3">
        <f>MONTH(tbl_Pardavimai[[#This Row],[Data]])</f>
        <v/>
      </c>
      <c r="C1079" t="inlineStr">
        <is>
          <t>Klaipėda</t>
        </is>
      </c>
      <c r="D1079" s="3">
        <f>YEAR(tbl_Pardavimai[[#This Row],[Data]])</f>
        <v/>
      </c>
      <c r="E1079" t="inlineStr">
        <is>
          <t>Buitinė technika</t>
        </is>
      </c>
      <c r="F1079" s="4" t="n">
        <v>1451.17</v>
      </c>
      <c r="G1079" s="5" t="n">
        <v>9</v>
      </c>
    </row>
    <row r="1080">
      <c r="A1080" s="2" t="n">
        <v>45820</v>
      </c>
      <c r="B1080" s="3">
        <f>MONTH(tbl_Pardavimai[[#This Row],[Data]])</f>
        <v/>
      </c>
      <c r="C1080" t="inlineStr">
        <is>
          <t>Kaunas</t>
        </is>
      </c>
      <c r="D1080" s="3">
        <f>YEAR(tbl_Pardavimai[[#This Row],[Data]])</f>
        <v/>
      </c>
      <c r="E1080" t="inlineStr">
        <is>
          <t>Buitinė technika</t>
        </is>
      </c>
      <c r="F1080" s="4" t="n">
        <v>1721.55</v>
      </c>
      <c r="G1080" s="5" t="n">
        <v>10</v>
      </c>
    </row>
    <row r="1081">
      <c r="A1081" s="2" t="n">
        <v>45820</v>
      </c>
      <c r="B1081" s="3">
        <f>MONTH(tbl_Pardavimai[[#This Row],[Data]])</f>
        <v/>
      </c>
      <c r="C1081" t="inlineStr">
        <is>
          <t>Vilnius</t>
        </is>
      </c>
      <c r="D1081" s="3">
        <f>YEAR(tbl_Pardavimai[[#This Row],[Data]])</f>
        <v/>
      </c>
      <c r="E1081" t="inlineStr">
        <is>
          <t>Elektronika</t>
        </is>
      </c>
      <c r="F1081" s="4" t="n">
        <v>1215.19</v>
      </c>
      <c r="G1081" s="5" t="n">
        <v>6</v>
      </c>
    </row>
    <row r="1082">
      <c r="A1082" s="2" t="n">
        <v>45821</v>
      </c>
      <c r="B1082" s="3">
        <f>MONTH(tbl_Pardavimai[[#This Row],[Data]])</f>
        <v/>
      </c>
      <c r="C1082" t="inlineStr">
        <is>
          <t>Vilnius</t>
        </is>
      </c>
      <c r="D1082" s="3">
        <f>YEAR(tbl_Pardavimai[[#This Row],[Data]])</f>
        <v/>
      </c>
      <c r="E1082" t="inlineStr">
        <is>
          <t>Buitinė technika</t>
        </is>
      </c>
      <c r="F1082" s="4" t="n">
        <v>1162.48</v>
      </c>
      <c r="G1082" s="5" t="n">
        <v>7</v>
      </c>
    </row>
    <row r="1083">
      <c r="A1083" s="2" t="n">
        <v>45821</v>
      </c>
      <c r="B1083" s="3">
        <f>MONTH(tbl_Pardavimai[[#This Row],[Data]])</f>
        <v/>
      </c>
      <c r="C1083" t="inlineStr">
        <is>
          <t>Vilnius</t>
        </is>
      </c>
      <c r="D1083" s="3">
        <f>YEAR(tbl_Pardavimai[[#This Row],[Data]])</f>
        <v/>
      </c>
      <c r="E1083" t="inlineStr">
        <is>
          <t>Buitinė technika</t>
        </is>
      </c>
      <c r="F1083" s="4" t="n">
        <v>1621.88</v>
      </c>
      <c r="G1083" s="5" t="n">
        <v>10</v>
      </c>
    </row>
    <row r="1084">
      <c r="A1084" s="2" t="n">
        <v>45822</v>
      </c>
      <c r="B1084" s="3">
        <f>MONTH(tbl_Pardavimai[[#This Row],[Data]])</f>
        <v/>
      </c>
      <c r="C1084" t="inlineStr">
        <is>
          <t>Kaunas</t>
        </is>
      </c>
      <c r="D1084" s="3">
        <f>YEAR(tbl_Pardavimai[[#This Row],[Data]])</f>
        <v/>
      </c>
      <c r="E1084" t="inlineStr">
        <is>
          <t>Elektronika</t>
        </is>
      </c>
      <c r="F1084" s="4" t="n">
        <v>548.6</v>
      </c>
      <c r="G1084" s="5" t="n">
        <v>3</v>
      </c>
    </row>
    <row r="1085">
      <c r="A1085" s="2" t="n">
        <v>45823</v>
      </c>
      <c r="B1085" s="3">
        <f>MONTH(tbl_Pardavimai[[#This Row],[Data]])</f>
        <v/>
      </c>
      <c r="C1085" t="inlineStr">
        <is>
          <t>Vilnius</t>
        </is>
      </c>
      <c r="D1085" s="3">
        <f>YEAR(tbl_Pardavimai[[#This Row],[Data]])</f>
        <v/>
      </c>
      <c r="E1085" t="inlineStr">
        <is>
          <t>Buitinė technika</t>
        </is>
      </c>
      <c r="F1085" s="4" t="n">
        <v>1611.32</v>
      </c>
      <c r="G1085" s="5" t="n">
        <v>10</v>
      </c>
    </row>
    <row r="1086">
      <c r="A1086" s="2" t="n">
        <v>45824</v>
      </c>
      <c r="B1086" s="3">
        <f>MONTH(tbl_Pardavimai[[#This Row],[Data]])</f>
        <v/>
      </c>
      <c r="C1086" t="inlineStr">
        <is>
          <t>Kaunas</t>
        </is>
      </c>
      <c r="D1086" s="3">
        <f>YEAR(tbl_Pardavimai[[#This Row],[Data]])</f>
        <v/>
      </c>
      <c r="E1086" t="inlineStr">
        <is>
          <t>Elektronika</t>
        </is>
      </c>
      <c r="F1086" s="4" t="n">
        <v>1171.18</v>
      </c>
      <c r="G1086" s="5" t="n">
        <v>6</v>
      </c>
    </row>
    <row r="1087">
      <c r="A1087" s="2" t="n">
        <v>45824</v>
      </c>
      <c r="B1087" s="3">
        <f>MONTH(tbl_Pardavimai[[#This Row],[Data]])</f>
        <v/>
      </c>
      <c r="C1087" t="inlineStr">
        <is>
          <t>Klaipėda</t>
        </is>
      </c>
      <c r="D1087" s="3">
        <f>YEAR(tbl_Pardavimai[[#This Row],[Data]])</f>
        <v/>
      </c>
      <c r="E1087" t="inlineStr">
        <is>
          <t>Šviestuvai</t>
        </is>
      </c>
      <c r="F1087" s="4" t="n">
        <v>613.13</v>
      </c>
      <c r="G1087" s="5" t="n">
        <v>6</v>
      </c>
    </row>
    <row r="1088">
      <c r="A1088" s="2" t="n">
        <v>45825</v>
      </c>
      <c r="B1088" s="3">
        <f>MONTH(tbl_Pardavimai[[#This Row],[Data]])</f>
        <v/>
      </c>
      <c r="C1088" t="inlineStr">
        <is>
          <t>Vilnius</t>
        </is>
      </c>
      <c r="D1088" s="3">
        <f>YEAR(tbl_Pardavimai[[#This Row],[Data]])</f>
        <v/>
      </c>
      <c r="E1088" t="inlineStr">
        <is>
          <t>Aksesuarai</t>
        </is>
      </c>
      <c r="F1088" s="4" t="n">
        <v>402.44</v>
      </c>
      <c r="G1088" s="5" t="n">
        <v>9</v>
      </c>
    </row>
    <row r="1089">
      <c r="A1089" s="2" t="n">
        <v>45825</v>
      </c>
      <c r="B1089" s="3">
        <f>MONTH(tbl_Pardavimai[[#This Row],[Data]])</f>
        <v/>
      </c>
      <c r="C1089" t="inlineStr">
        <is>
          <t>Kaunas</t>
        </is>
      </c>
      <c r="D1089" s="3">
        <f>YEAR(tbl_Pardavimai[[#This Row],[Data]])</f>
        <v/>
      </c>
      <c r="E1089" t="inlineStr">
        <is>
          <t>Elektronika</t>
        </is>
      </c>
      <c r="F1089" s="4" t="n">
        <v>1462.02</v>
      </c>
      <c r="G1089" s="5" t="n">
        <v>7</v>
      </c>
    </row>
    <row r="1090">
      <c r="A1090" s="2" t="n">
        <v>45826</v>
      </c>
      <c r="B1090" s="3">
        <f>MONTH(tbl_Pardavimai[[#This Row],[Data]])</f>
        <v/>
      </c>
      <c r="C1090" t="inlineStr">
        <is>
          <t>Klaipėda</t>
        </is>
      </c>
      <c r="D1090" s="3">
        <f>YEAR(tbl_Pardavimai[[#This Row],[Data]])</f>
        <v/>
      </c>
      <c r="E1090" t="inlineStr">
        <is>
          <t>Elektronika</t>
        </is>
      </c>
      <c r="F1090" s="4" t="n">
        <v>819.8</v>
      </c>
      <c r="G1090" s="5" t="n">
        <v>4</v>
      </c>
    </row>
    <row r="1091">
      <c r="A1091" s="2" t="n">
        <v>45826</v>
      </c>
      <c r="B1091" s="3">
        <f>MONTH(tbl_Pardavimai[[#This Row],[Data]])</f>
        <v/>
      </c>
      <c r="C1091" t="inlineStr">
        <is>
          <t>Vilnius</t>
        </is>
      </c>
      <c r="D1091" s="3">
        <f>YEAR(tbl_Pardavimai[[#This Row],[Data]])</f>
        <v/>
      </c>
      <c r="E1091" t="inlineStr">
        <is>
          <t>Elektronika</t>
        </is>
      </c>
      <c r="F1091" s="4" t="n">
        <v>2218.51</v>
      </c>
      <c r="G1091" s="5" t="n">
        <v>10</v>
      </c>
    </row>
    <row r="1092">
      <c r="A1092" s="2" t="n">
        <v>45827</v>
      </c>
      <c r="B1092" s="3">
        <f>MONTH(tbl_Pardavimai[[#This Row],[Data]])</f>
        <v/>
      </c>
      <c r="C1092" t="inlineStr">
        <is>
          <t>Vilnius</t>
        </is>
      </c>
      <c r="D1092" s="3">
        <f>YEAR(tbl_Pardavimai[[#This Row],[Data]])</f>
        <v/>
      </c>
      <c r="E1092" t="inlineStr">
        <is>
          <t>Elektronika</t>
        </is>
      </c>
      <c r="F1092" s="4" t="n">
        <v>405.07</v>
      </c>
      <c r="G1092" s="5" t="n">
        <v>2</v>
      </c>
    </row>
    <row r="1093">
      <c r="A1093" s="2" t="n">
        <v>45827</v>
      </c>
      <c r="B1093" s="3">
        <f>MONTH(tbl_Pardavimai[[#This Row],[Data]])</f>
        <v/>
      </c>
      <c r="C1093" t="inlineStr">
        <is>
          <t>Vilnius</t>
        </is>
      </c>
      <c r="D1093" s="3">
        <f>YEAR(tbl_Pardavimai[[#This Row],[Data]])</f>
        <v/>
      </c>
      <c r="E1093" t="inlineStr">
        <is>
          <t>Buitinė technika</t>
        </is>
      </c>
      <c r="F1093" s="4" t="n">
        <v>1592.7</v>
      </c>
      <c r="G1093" s="5" t="n">
        <v>9</v>
      </c>
    </row>
    <row r="1094">
      <c r="A1094" s="2" t="n">
        <v>45828</v>
      </c>
      <c r="B1094" s="3">
        <f>MONTH(tbl_Pardavimai[[#This Row],[Data]])</f>
        <v/>
      </c>
      <c r="C1094" t="inlineStr">
        <is>
          <t>Vilnius</t>
        </is>
      </c>
      <c r="D1094" s="3">
        <f>YEAR(tbl_Pardavimai[[#This Row],[Data]])</f>
        <v/>
      </c>
      <c r="E1094" t="inlineStr">
        <is>
          <t>Elektronika</t>
        </is>
      </c>
      <c r="F1094" s="4" t="n">
        <v>1416.51</v>
      </c>
      <c r="G1094" s="5" t="n">
        <v>7</v>
      </c>
    </row>
    <row r="1095">
      <c r="A1095" s="2" t="n">
        <v>45828</v>
      </c>
      <c r="B1095" s="3">
        <f>MONTH(tbl_Pardavimai[[#This Row],[Data]])</f>
        <v/>
      </c>
      <c r="C1095" t="inlineStr">
        <is>
          <t>Vilnius</t>
        </is>
      </c>
      <c r="D1095" s="3">
        <f>YEAR(tbl_Pardavimai[[#This Row],[Data]])</f>
        <v/>
      </c>
      <c r="E1095" t="inlineStr">
        <is>
          <t>Aksesuarai</t>
        </is>
      </c>
      <c r="F1095" s="4" t="n">
        <v>426.73</v>
      </c>
      <c r="G1095" s="5" t="n">
        <v>10</v>
      </c>
    </row>
    <row r="1096">
      <c r="A1096" s="2" t="n">
        <v>45829</v>
      </c>
      <c r="B1096" s="3">
        <f>MONTH(tbl_Pardavimai[[#This Row],[Data]])</f>
        <v/>
      </c>
      <c r="C1096" t="inlineStr">
        <is>
          <t>Vilnius</t>
        </is>
      </c>
      <c r="D1096" s="3">
        <f>YEAR(tbl_Pardavimai[[#This Row],[Data]])</f>
        <v/>
      </c>
      <c r="E1096" t="inlineStr">
        <is>
          <t>Aksesuarai</t>
        </is>
      </c>
      <c r="F1096" s="4" t="n">
        <v>194.99</v>
      </c>
      <c r="G1096" s="5" t="n">
        <v>4</v>
      </c>
    </row>
    <row r="1097">
      <c r="A1097" s="2" t="n">
        <v>45829</v>
      </c>
      <c r="B1097" s="3">
        <f>MONTH(tbl_Pardavimai[[#This Row],[Data]])</f>
        <v/>
      </c>
      <c r="C1097" t="inlineStr">
        <is>
          <t>Kaunas</t>
        </is>
      </c>
      <c r="D1097" s="3">
        <f>YEAR(tbl_Pardavimai[[#This Row],[Data]])</f>
        <v/>
      </c>
      <c r="E1097" t="inlineStr">
        <is>
          <t>Elektronika</t>
        </is>
      </c>
      <c r="F1097" s="4" t="n">
        <v>1207.35</v>
      </c>
      <c r="G1097" s="5" t="n">
        <v>6</v>
      </c>
    </row>
    <row r="1098">
      <c r="A1098" s="2" t="n">
        <v>45830</v>
      </c>
      <c r="B1098" s="3">
        <f>MONTH(tbl_Pardavimai[[#This Row],[Data]])</f>
        <v/>
      </c>
      <c r="C1098" t="inlineStr">
        <is>
          <t>Vilnius</t>
        </is>
      </c>
      <c r="D1098" s="3">
        <f>YEAR(tbl_Pardavimai[[#This Row],[Data]])</f>
        <v/>
      </c>
      <c r="E1098" t="inlineStr">
        <is>
          <t>Aksesuarai</t>
        </is>
      </c>
      <c r="F1098" s="4" t="n">
        <v>226.69</v>
      </c>
      <c r="G1098" s="5" t="n">
        <v>5</v>
      </c>
    </row>
    <row r="1099">
      <c r="A1099" s="2" t="n">
        <v>45830</v>
      </c>
      <c r="B1099" s="3">
        <f>MONTH(tbl_Pardavimai[[#This Row],[Data]])</f>
        <v/>
      </c>
      <c r="C1099" t="inlineStr">
        <is>
          <t>Kaunas</t>
        </is>
      </c>
      <c r="D1099" s="3">
        <f>YEAR(tbl_Pardavimai[[#This Row],[Data]])</f>
        <v/>
      </c>
      <c r="E1099" t="inlineStr">
        <is>
          <t>Elektronika</t>
        </is>
      </c>
      <c r="F1099" s="4" t="n">
        <v>2384.13</v>
      </c>
      <c r="G1099" s="5" t="n">
        <v>10</v>
      </c>
    </row>
    <row r="1100">
      <c r="A1100" s="2" t="n">
        <v>45830</v>
      </c>
      <c r="B1100" s="3">
        <f>MONTH(tbl_Pardavimai[[#This Row],[Data]])</f>
        <v/>
      </c>
      <c r="C1100" t="inlineStr">
        <is>
          <t>Klaipėda</t>
        </is>
      </c>
      <c r="D1100" s="3">
        <f>YEAR(tbl_Pardavimai[[#This Row],[Data]])</f>
        <v/>
      </c>
      <c r="E1100" t="inlineStr">
        <is>
          <t>Buitinė technika</t>
        </is>
      </c>
      <c r="F1100" s="4" t="n">
        <v>989.9400000000001</v>
      </c>
      <c r="G1100" s="5" t="n">
        <v>6</v>
      </c>
    </row>
    <row r="1101">
      <c r="A1101" s="2" t="n">
        <v>45831</v>
      </c>
      <c r="B1101" s="3">
        <f>MONTH(tbl_Pardavimai[[#This Row],[Data]])</f>
        <v/>
      </c>
      <c r="C1101" t="inlineStr">
        <is>
          <t>Kaunas</t>
        </is>
      </c>
      <c r="D1101" s="3">
        <f>YEAR(tbl_Pardavimai[[#This Row],[Data]])</f>
        <v/>
      </c>
      <c r="E1101" t="inlineStr">
        <is>
          <t>Elektronika</t>
        </is>
      </c>
      <c r="F1101" s="4" t="n">
        <v>782.62</v>
      </c>
      <c r="G1101" s="5" t="n">
        <v>4</v>
      </c>
    </row>
    <row r="1102">
      <c r="A1102" s="2" t="n">
        <v>45831</v>
      </c>
      <c r="B1102" s="3">
        <f>MONTH(tbl_Pardavimai[[#This Row],[Data]])</f>
        <v/>
      </c>
      <c r="C1102" t="inlineStr">
        <is>
          <t>Vilnius</t>
        </is>
      </c>
      <c r="D1102" s="3">
        <f>YEAR(tbl_Pardavimai[[#This Row],[Data]])</f>
        <v/>
      </c>
      <c r="E1102" t="inlineStr">
        <is>
          <t>Elektronika</t>
        </is>
      </c>
      <c r="F1102" s="4" t="n">
        <v>873.73</v>
      </c>
      <c r="G1102" s="5" t="n">
        <v>4</v>
      </c>
    </row>
    <row r="1103">
      <c r="A1103" s="2" t="n">
        <v>45832</v>
      </c>
      <c r="B1103" s="3">
        <f>MONTH(tbl_Pardavimai[[#This Row],[Data]])</f>
        <v/>
      </c>
      <c r="C1103" t="inlineStr">
        <is>
          <t>Vilnius</t>
        </is>
      </c>
      <c r="D1103" s="3">
        <f>YEAR(tbl_Pardavimai[[#This Row],[Data]])</f>
        <v/>
      </c>
      <c r="E1103" t="inlineStr">
        <is>
          <t>Šviestuvai</t>
        </is>
      </c>
      <c r="F1103" s="4" t="n">
        <v>843.33</v>
      </c>
      <c r="G1103" s="5" t="n">
        <v>10</v>
      </c>
    </row>
    <row r="1104">
      <c r="A1104" s="2" t="n">
        <v>45832</v>
      </c>
      <c r="B1104" s="3">
        <f>MONTH(tbl_Pardavimai[[#This Row],[Data]])</f>
        <v/>
      </c>
      <c r="C1104" t="inlineStr">
        <is>
          <t>Vilnius</t>
        </is>
      </c>
      <c r="D1104" s="3">
        <f>YEAR(tbl_Pardavimai[[#This Row],[Data]])</f>
        <v/>
      </c>
      <c r="E1104" t="inlineStr">
        <is>
          <t>Aksesuarai</t>
        </is>
      </c>
      <c r="F1104" s="4" t="n">
        <v>244.79</v>
      </c>
      <c r="G1104" s="5" t="n">
        <v>6</v>
      </c>
    </row>
    <row r="1105">
      <c r="A1105" s="2" t="n">
        <v>45833</v>
      </c>
      <c r="B1105" s="3">
        <f>MONTH(tbl_Pardavimai[[#This Row],[Data]])</f>
        <v/>
      </c>
      <c r="C1105" t="inlineStr">
        <is>
          <t>Klaipėda</t>
        </is>
      </c>
      <c r="D1105" s="3">
        <f>YEAR(tbl_Pardavimai[[#This Row],[Data]])</f>
        <v/>
      </c>
      <c r="E1105" t="inlineStr">
        <is>
          <t>Elektronika</t>
        </is>
      </c>
      <c r="F1105" s="4" t="n">
        <v>1033.25</v>
      </c>
      <c r="G1105" s="5" t="n">
        <v>5</v>
      </c>
    </row>
    <row r="1106">
      <c r="A1106" s="2" t="n">
        <v>45833</v>
      </c>
      <c r="B1106" s="3">
        <f>MONTH(tbl_Pardavimai[[#This Row],[Data]])</f>
        <v/>
      </c>
      <c r="C1106" t="inlineStr">
        <is>
          <t>Klaipėda</t>
        </is>
      </c>
      <c r="D1106" s="3">
        <f>YEAR(tbl_Pardavimai[[#This Row],[Data]])</f>
        <v/>
      </c>
      <c r="E1106" t="inlineStr">
        <is>
          <t>Aksesuarai</t>
        </is>
      </c>
      <c r="F1106" s="4" t="n">
        <v>316.3</v>
      </c>
      <c r="G1106" s="5" t="n">
        <v>8</v>
      </c>
    </row>
    <row r="1107">
      <c r="A1107" s="2" t="n">
        <v>45834</v>
      </c>
      <c r="B1107" s="3">
        <f>MONTH(tbl_Pardavimai[[#This Row],[Data]])</f>
        <v/>
      </c>
      <c r="C1107" t="inlineStr">
        <is>
          <t>Kaunas</t>
        </is>
      </c>
      <c r="D1107" s="3">
        <f>YEAR(tbl_Pardavimai[[#This Row],[Data]])</f>
        <v/>
      </c>
      <c r="E1107" t="inlineStr">
        <is>
          <t>Buitinė technika</t>
        </is>
      </c>
      <c r="F1107" s="4" t="n">
        <v>782.0700000000001</v>
      </c>
      <c r="G1107" s="5" t="n">
        <v>5</v>
      </c>
    </row>
    <row r="1108">
      <c r="A1108" s="2" t="n">
        <v>45834</v>
      </c>
      <c r="B1108" s="3">
        <f>MONTH(tbl_Pardavimai[[#This Row],[Data]])</f>
        <v/>
      </c>
      <c r="C1108" t="inlineStr">
        <is>
          <t>Kaunas</t>
        </is>
      </c>
      <c r="D1108" s="3">
        <f>YEAR(tbl_Pardavimai[[#This Row],[Data]])</f>
        <v/>
      </c>
      <c r="E1108" t="inlineStr">
        <is>
          <t>Buitinė technika</t>
        </is>
      </c>
      <c r="F1108" s="4" t="n">
        <v>687.2</v>
      </c>
      <c r="G1108" s="5" t="n">
        <v>5</v>
      </c>
    </row>
    <row r="1109">
      <c r="A1109" s="2" t="n">
        <v>45835</v>
      </c>
      <c r="B1109" s="3">
        <f>MONTH(tbl_Pardavimai[[#This Row],[Data]])</f>
        <v/>
      </c>
      <c r="C1109" t="inlineStr">
        <is>
          <t>Kaunas</t>
        </is>
      </c>
      <c r="D1109" s="3">
        <f>YEAR(tbl_Pardavimai[[#This Row],[Data]])</f>
        <v/>
      </c>
      <c r="E1109" t="inlineStr">
        <is>
          <t>Aksesuarai</t>
        </is>
      </c>
      <c r="F1109" s="4" t="n">
        <v>479.35</v>
      </c>
      <c r="G1109" s="5" t="n">
        <v>10</v>
      </c>
    </row>
    <row r="1110">
      <c r="A1110" s="2" t="n">
        <v>45836</v>
      </c>
      <c r="B1110" s="3">
        <f>MONTH(tbl_Pardavimai[[#This Row],[Data]])</f>
        <v/>
      </c>
      <c r="C1110" t="inlineStr">
        <is>
          <t>Vilnius</t>
        </is>
      </c>
      <c r="D1110" s="3">
        <f>YEAR(tbl_Pardavimai[[#This Row],[Data]])</f>
        <v/>
      </c>
      <c r="E1110" t="inlineStr">
        <is>
          <t>Aksesuarai</t>
        </is>
      </c>
      <c r="F1110" s="4" t="n">
        <v>268.27</v>
      </c>
      <c r="G1110" s="5" t="n">
        <v>6</v>
      </c>
    </row>
    <row r="1111">
      <c r="A1111" s="2" t="n">
        <v>45836</v>
      </c>
      <c r="B1111" s="3">
        <f>MONTH(tbl_Pardavimai[[#This Row],[Data]])</f>
        <v/>
      </c>
      <c r="C1111" t="inlineStr">
        <is>
          <t>Vilnius</t>
        </is>
      </c>
      <c r="D1111" s="3">
        <f>YEAR(tbl_Pardavimai[[#This Row],[Data]])</f>
        <v/>
      </c>
      <c r="E1111" t="inlineStr">
        <is>
          <t>Buitinė technika</t>
        </is>
      </c>
      <c r="F1111" s="4" t="n">
        <v>576.42</v>
      </c>
      <c r="G1111" s="5" t="n">
        <v>3</v>
      </c>
    </row>
    <row r="1112">
      <c r="A1112" s="2" t="n">
        <v>45837</v>
      </c>
      <c r="B1112" s="3">
        <f>MONTH(tbl_Pardavimai[[#This Row],[Data]])</f>
        <v/>
      </c>
      <c r="C1112" t="inlineStr">
        <is>
          <t>Kaunas</t>
        </is>
      </c>
      <c r="D1112" s="3">
        <f>YEAR(tbl_Pardavimai[[#This Row],[Data]])</f>
        <v/>
      </c>
      <c r="E1112" t="inlineStr">
        <is>
          <t>Elektronika</t>
        </is>
      </c>
      <c r="F1112" s="4" t="n">
        <v>2070.09</v>
      </c>
      <c r="G1112" s="5" t="n">
        <v>10</v>
      </c>
    </row>
    <row r="1113">
      <c r="A1113" s="2" t="n">
        <v>45837</v>
      </c>
      <c r="B1113" s="3">
        <f>MONTH(tbl_Pardavimai[[#This Row],[Data]])</f>
        <v/>
      </c>
      <c r="C1113" t="inlineStr">
        <is>
          <t>Vilnius</t>
        </is>
      </c>
      <c r="D1113" s="3">
        <f>YEAR(tbl_Pardavimai[[#This Row],[Data]])</f>
        <v/>
      </c>
      <c r="E1113" t="inlineStr">
        <is>
          <t>Šviestuvai</t>
        </is>
      </c>
      <c r="F1113" s="4" t="n">
        <v>839.4400000000001</v>
      </c>
      <c r="G1113" s="5" t="n">
        <v>10</v>
      </c>
    </row>
    <row r="1114">
      <c r="A1114" s="2" t="n">
        <v>45837</v>
      </c>
      <c r="B1114" s="3">
        <f>MONTH(tbl_Pardavimai[[#This Row],[Data]])</f>
        <v/>
      </c>
      <c r="C1114" t="inlineStr">
        <is>
          <t>Kaunas</t>
        </is>
      </c>
      <c r="D1114" s="3">
        <f>YEAR(tbl_Pardavimai[[#This Row],[Data]])</f>
        <v/>
      </c>
      <c r="E1114" t="inlineStr">
        <is>
          <t>Elektronika</t>
        </is>
      </c>
      <c r="F1114" s="4" t="n">
        <v>1546.72</v>
      </c>
      <c r="G1114" s="5" t="n">
        <v>7</v>
      </c>
    </row>
    <row r="1115">
      <c r="A1115" s="2" t="n">
        <v>45838</v>
      </c>
      <c r="B1115" s="3">
        <f>MONTH(tbl_Pardavimai[[#This Row],[Data]])</f>
        <v/>
      </c>
      <c r="C1115" t="inlineStr">
        <is>
          <t>Vilnius</t>
        </is>
      </c>
      <c r="D1115" s="3">
        <f>YEAR(tbl_Pardavimai[[#This Row],[Data]])</f>
        <v/>
      </c>
      <c r="E1115" t="inlineStr">
        <is>
          <t>Šviestuvai</t>
        </is>
      </c>
      <c r="F1115" s="4" t="n">
        <v>644.48</v>
      </c>
      <c r="G1115" s="5" t="n">
        <v>8</v>
      </c>
    </row>
    <row r="1116">
      <c r="A1116" s="2" t="n">
        <v>45838</v>
      </c>
      <c r="B1116" s="3">
        <f>MONTH(tbl_Pardavimai[[#This Row],[Data]])</f>
        <v/>
      </c>
      <c r="C1116" t="inlineStr">
        <is>
          <t>Kaunas</t>
        </is>
      </c>
      <c r="D1116" s="3">
        <f>YEAR(tbl_Pardavimai[[#This Row],[Data]])</f>
        <v/>
      </c>
      <c r="E1116" t="inlineStr">
        <is>
          <t>Buitinė technika</t>
        </is>
      </c>
      <c r="F1116" s="4" t="n">
        <v>361.66</v>
      </c>
      <c r="G1116" s="5" t="n">
        <v>2</v>
      </c>
    </row>
    <row r="1117">
      <c r="A1117" s="2" t="n">
        <v>45839</v>
      </c>
      <c r="B1117" s="3">
        <f>MONTH(tbl_Pardavimai[[#This Row],[Data]])</f>
        <v/>
      </c>
      <c r="C1117" t="inlineStr">
        <is>
          <t>Vilnius</t>
        </is>
      </c>
      <c r="D1117" s="3">
        <f>YEAR(tbl_Pardavimai[[#This Row],[Data]])</f>
        <v/>
      </c>
      <c r="E1117" t="inlineStr">
        <is>
          <t>Šviestuvai</t>
        </is>
      </c>
      <c r="F1117" s="4" t="n">
        <v>793.75</v>
      </c>
      <c r="G1117" s="5" t="n">
        <v>9</v>
      </c>
    </row>
    <row r="1118">
      <c r="A1118" s="2" t="n">
        <v>45839</v>
      </c>
      <c r="B1118" s="3">
        <f>MONTH(tbl_Pardavimai[[#This Row],[Data]])</f>
        <v/>
      </c>
      <c r="C1118" t="inlineStr">
        <is>
          <t>Kaunas</t>
        </is>
      </c>
      <c r="D1118" s="3">
        <f>YEAR(tbl_Pardavimai[[#This Row],[Data]])</f>
        <v/>
      </c>
      <c r="E1118" t="inlineStr">
        <is>
          <t>Aksesuarai</t>
        </is>
      </c>
      <c r="F1118" s="4" t="n">
        <v>90.94</v>
      </c>
      <c r="G1118" s="5" t="n">
        <v>2</v>
      </c>
    </row>
    <row r="1119">
      <c r="A1119" s="2" t="n">
        <v>45840</v>
      </c>
      <c r="B1119" s="3">
        <f>MONTH(tbl_Pardavimai[[#This Row],[Data]])</f>
        <v/>
      </c>
      <c r="C1119" t="inlineStr">
        <is>
          <t>Vilnius</t>
        </is>
      </c>
      <c r="D1119" s="3">
        <f>YEAR(tbl_Pardavimai[[#This Row],[Data]])</f>
        <v/>
      </c>
      <c r="E1119" t="inlineStr">
        <is>
          <t>Aksesuarai</t>
        </is>
      </c>
      <c r="F1119" s="4" t="n">
        <v>259.2</v>
      </c>
      <c r="G1119" s="5" t="n">
        <v>6</v>
      </c>
    </row>
    <row r="1120">
      <c r="A1120" s="2" t="n">
        <v>45840</v>
      </c>
      <c r="B1120" s="3">
        <f>MONTH(tbl_Pardavimai[[#This Row],[Data]])</f>
        <v/>
      </c>
      <c r="C1120" t="inlineStr">
        <is>
          <t>Klaipėda</t>
        </is>
      </c>
      <c r="D1120" s="3">
        <f>YEAR(tbl_Pardavimai[[#This Row],[Data]])</f>
        <v/>
      </c>
      <c r="E1120" t="inlineStr">
        <is>
          <t>Buitinė technika</t>
        </is>
      </c>
      <c r="F1120" s="4" t="n">
        <v>1193.23</v>
      </c>
      <c r="G1120" s="5" t="n">
        <v>8</v>
      </c>
    </row>
    <row r="1121">
      <c r="A1121" s="2" t="n">
        <v>45841</v>
      </c>
      <c r="B1121" s="3">
        <f>MONTH(tbl_Pardavimai[[#This Row],[Data]])</f>
        <v/>
      </c>
      <c r="C1121" t="inlineStr">
        <is>
          <t>Klaipėda</t>
        </is>
      </c>
      <c r="D1121" s="3">
        <f>YEAR(tbl_Pardavimai[[#This Row],[Data]])</f>
        <v/>
      </c>
      <c r="E1121" t="inlineStr">
        <is>
          <t>Elektronika</t>
        </is>
      </c>
      <c r="F1121" s="4" t="n">
        <v>515.0599999999999</v>
      </c>
      <c r="G1121" s="5" t="n">
        <v>3</v>
      </c>
    </row>
    <row r="1122">
      <c r="A1122" s="2" t="n">
        <v>45841</v>
      </c>
      <c r="B1122" s="3">
        <f>MONTH(tbl_Pardavimai[[#This Row],[Data]])</f>
        <v/>
      </c>
      <c r="C1122" t="inlineStr">
        <is>
          <t>Kaunas</t>
        </is>
      </c>
      <c r="D1122" s="3">
        <f>YEAR(tbl_Pardavimai[[#This Row],[Data]])</f>
        <v/>
      </c>
      <c r="E1122" t="inlineStr">
        <is>
          <t>Buitinė technika</t>
        </is>
      </c>
      <c r="F1122" s="4" t="n">
        <v>279.45</v>
      </c>
      <c r="G1122" s="5" t="n">
        <v>2</v>
      </c>
    </row>
    <row r="1123">
      <c r="A1123" s="2" t="n">
        <v>45842</v>
      </c>
      <c r="B1123" s="3">
        <f>MONTH(tbl_Pardavimai[[#This Row],[Data]])</f>
        <v/>
      </c>
      <c r="C1123" t="inlineStr">
        <is>
          <t>Vilnius</t>
        </is>
      </c>
      <c r="D1123" s="3">
        <f>YEAR(tbl_Pardavimai[[#This Row],[Data]])</f>
        <v/>
      </c>
      <c r="E1123" t="inlineStr">
        <is>
          <t>Šviestuvai</t>
        </is>
      </c>
      <c r="F1123" s="4" t="n">
        <v>306.45</v>
      </c>
      <c r="G1123" s="5" t="n">
        <v>3</v>
      </c>
    </row>
    <row r="1124">
      <c r="A1124" s="2" t="n">
        <v>45842</v>
      </c>
      <c r="B1124" s="3">
        <f>MONTH(tbl_Pardavimai[[#This Row],[Data]])</f>
        <v/>
      </c>
      <c r="C1124" t="inlineStr">
        <is>
          <t>Kaunas</t>
        </is>
      </c>
      <c r="D1124" s="3">
        <f>YEAR(tbl_Pardavimai[[#This Row],[Data]])</f>
        <v/>
      </c>
      <c r="E1124" t="inlineStr">
        <is>
          <t>Aksesuarai</t>
        </is>
      </c>
      <c r="F1124" s="4" t="n">
        <v>213.93</v>
      </c>
      <c r="G1124" s="5" t="n">
        <v>4</v>
      </c>
    </row>
    <row r="1125">
      <c r="A1125" s="2" t="n">
        <v>45843</v>
      </c>
      <c r="B1125" s="3">
        <f>MONTH(tbl_Pardavimai[[#This Row],[Data]])</f>
        <v/>
      </c>
      <c r="C1125" t="inlineStr">
        <is>
          <t>Vilnius</t>
        </is>
      </c>
      <c r="D1125" s="3">
        <f>YEAR(tbl_Pardavimai[[#This Row],[Data]])</f>
        <v/>
      </c>
      <c r="E1125" t="inlineStr">
        <is>
          <t>Aksesuarai</t>
        </is>
      </c>
      <c r="F1125" s="4" t="n">
        <v>260.07</v>
      </c>
      <c r="G1125" s="5" t="n">
        <v>7</v>
      </c>
    </row>
    <row r="1126">
      <c r="A1126" s="2" t="n">
        <v>45843</v>
      </c>
      <c r="B1126" s="3">
        <f>MONTH(tbl_Pardavimai[[#This Row],[Data]])</f>
        <v/>
      </c>
      <c r="C1126" t="inlineStr">
        <is>
          <t>Kaunas</t>
        </is>
      </c>
      <c r="D1126" s="3">
        <f>YEAR(tbl_Pardavimai[[#This Row],[Data]])</f>
        <v/>
      </c>
      <c r="E1126" t="inlineStr">
        <is>
          <t>Aksesuarai</t>
        </is>
      </c>
      <c r="F1126" s="4" t="n">
        <v>114.39</v>
      </c>
      <c r="G1126" s="5" t="n">
        <v>3</v>
      </c>
    </row>
    <row r="1127">
      <c r="A1127" s="2" t="n">
        <v>45844</v>
      </c>
      <c r="B1127" s="3">
        <f>MONTH(tbl_Pardavimai[[#This Row],[Data]])</f>
        <v/>
      </c>
      <c r="C1127" t="inlineStr">
        <is>
          <t>Vilnius</t>
        </is>
      </c>
      <c r="D1127" s="3">
        <f>YEAR(tbl_Pardavimai[[#This Row],[Data]])</f>
        <v/>
      </c>
      <c r="E1127" t="inlineStr">
        <is>
          <t>Elektronika</t>
        </is>
      </c>
      <c r="F1127" s="4" t="n">
        <v>1207.01</v>
      </c>
      <c r="G1127" s="5" t="n">
        <v>6</v>
      </c>
    </row>
    <row r="1128">
      <c r="A1128" s="2" t="n">
        <v>45844</v>
      </c>
      <c r="B1128" s="3">
        <f>MONTH(tbl_Pardavimai[[#This Row],[Data]])</f>
        <v/>
      </c>
      <c r="C1128" t="inlineStr">
        <is>
          <t>Vilnius</t>
        </is>
      </c>
      <c r="D1128" s="3">
        <f>YEAR(tbl_Pardavimai[[#This Row],[Data]])</f>
        <v/>
      </c>
      <c r="E1128" t="inlineStr">
        <is>
          <t>Buitinė technika</t>
        </is>
      </c>
      <c r="F1128" s="4" t="n">
        <v>1777.98</v>
      </c>
      <c r="G1128" s="5" t="n">
        <v>10</v>
      </c>
    </row>
    <row r="1129">
      <c r="A1129" s="2" t="n">
        <v>45845</v>
      </c>
      <c r="B1129" s="3">
        <f>MONTH(tbl_Pardavimai[[#This Row],[Data]])</f>
        <v/>
      </c>
      <c r="C1129" t="inlineStr">
        <is>
          <t>Kaunas</t>
        </is>
      </c>
      <c r="D1129" s="3">
        <f>YEAR(tbl_Pardavimai[[#This Row],[Data]])</f>
        <v/>
      </c>
      <c r="E1129" t="inlineStr">
        <is>
          <t>Šviestuvai</t>
        </is>
      </c>
      <c r="F1129" s="4" t="n">
        <v>402.21</v>
      </c>
      <c r="G1129" s="5" t="n">
        <v>5</v>
      </c>
    </row>
    <row r="1130">
      <c r="A1130" s="2" t="n">
        <v>45845</v>
      </c>
      <c r="B1130" s="3">
        <f>MONTH(tbl_Pardavimai[[#This Row],[Data]])</f>
        <v/>
      </c>
      <c r="C1130" t="inlineStr">
        <is>
          <t>Kaunas</t>
        </is>
      </c>
      <c r="D1130" s="3">
        <f>YEAR(tbl_Pardavimai[[#This Row],[Data]])</f>
        <v/>
      </c>
      <c r="E1130" t="inlineStr">
        <is>
          <t>Aksesuarai</t>
        </is>
      </c>
      <c r="F1130" s="4" t="n">
        <v>215.15</v>
      </c>
      <c r="G1130" s="5" t="n">
        <v>6</v>
      </c>
    </row>
    <row r="1131">
      <c r="A1131" s="2" t="n">
        <v>45846</v>
      </c>
      <c r="B1131" s="3">
        <f>MONTH(tbl_Pardavimai[[#This Row],[Data]])</f>
        <v/>
      </c>
      <c r="C1131" t="inlineStr">
        <is>
          <t>Kaunas</t>
        </is>
      </c>
      <c r="D1131" s="3">
        <f>YEAR(tbl_Pardavimai[[#This Row],[Data]])</f>
        <v/>
      </c>
      <c r="E1131" t="inlineStr">
        <is>
          <t>Aksesuarai</t>
        </is>
      </c>
      <c r="F1131" s="4" t="n">
        <v>104.06</v>
      </c>
      <c r="G1131" s="5" t="n">
        <v>3</v>
      </c>
    </row>
    <row r="1132">
      <c r="A1132" s="2" t="n">
        <v>45846</v>
      </c>
      <c r="B1132" s="3">
        <f>MONTH(tbl_Pardavimai[[#This Row],[Data]])</f>
        <v/>
      </c>
      <c r="C1132" t="inlineStr">
        <is>
          <t>Kaunas</t>
        </is>
      </c>
      <c r="D1132" s="3">
        <f>YEAR(tbl_Pardavimai[[#This Row],[Data]])</f>
        <v/>
      </c>
      <c r="E1132" t="inlineStr">
        <is>
          <t>Buitinė technika</t>
        </is>
      </c>
      <c r="F1132" s="4" t="n">
        <v>757.13</v>
      </c>
      <c r="G1132" s="5" t="n">
        <v>5</v>
      </c>
    </row>
    <row r="1133">
      <c r="A1133" s="2" t="n">
        <v>45847</v>
      </c>
      <c r="B1133" s="3">
        <f>MONTH(tbl_Pardavimai[[#This Row],[Data]])</f>
        <v/>
      </c>
      <c r="C1133" t="inlineStr">
        <is>
          <t>Vilnius</t>
        </is>
      </c>
      <c r="D1133" s="3">
        <f>YEAR(tbl_Pardavimai[[#This Row],[Data]])</f>
        <v/>
      </c>
      <c r="E1133" t="inlineStr">
        <is>
          <t>Elektronika</t>
        </is>
      </c>
      <c r="F1133" s="4" t="n">
        <v>1868.71</v>
      </c>
      <c r="G1133" s="5" t="n">
        <v>10</v>
      </c>
    </row>
    <row r="1134">
      <c r="A1134" s="2" t="n">
        <v>45847</v>
      </c>
      <c r="B1134" s="3">
        <f>MONTH(tbl_Pardavimai[[#This Row],[Data]])</f>
        <v/>
      </c>
      <c r="C1134" t="inlineStr">
        <is>
          <t>Vilnius</t>
        </is>
      </c>
      <c r="D1134" s="3">
        <f>YEAR(tbl_Pardavimai[[#This Row],[Data]])</f>
        <v/>
      </c>
      <c r="E1134" t="inlineStr">
        <is>
          <t>Šviestuvai</t>
        </is>
      </c>
      <c r="F1134" s="4" t="n">
        <v>830.84</v>
      </c>
      <c r="G1134" s="5" t="n">
        <v>10</v>
      </c>
    </row>
    <row r="1135">
      <c r="A1135" s="2" t="n">
        <v>45848</v>
      </c>
      <c r="B1135" s="3">
        <f>MONTH(tbl_Pardavimai[[#This Row],[Data]])</f>
        <v/>
      </c>
      <c r="C1135" t="inlineStr">
        <is>
          <t>Kaunas</t>
        </is>
      </c>
      <c r="D1135" s="3">
        <f>YEAR(tbl_Pardavimai[[#This Row],[Data]])</f>
        <v/>
      </c>
      <c r="E1135" t="inlineStr">
        <is>
          <t>Aksesuarai</t>
        </is>
      </c>
      <c r="F1135" s="4" t="n">
        <v>320.34</v>
      </c>
      <c r="G1135" s="5" t="n">
        <v>8</v>
      </c>
    </row>
    <row r="1136">
      <c r="A1136" s="2" t="n">
        <v>45848</v>
      </c>
      <c r="B1136" s="3">
        <f>MONTH(tbl_Pardavimai[[#This Row],[Data]])</f>
        <v/>
      </c>
      <c r="C1136" t="inlineStr">
        <is>
          <t>Vilnius</t>
        </is>
      </c>
      <c r="D1136" s="3">
        <f>YEAR(tbl_Pardavimai[[#This Row],[Data]])</f>
        <v/>
      </c>
      <c r="E1136" t="inlineStr">
        <is>
          <t>Elektronika</t>
        </is>
      </c>
      <c r="F1136" s="4" t="n">
        <v>1165.82</v>
      </c>
      <c r="G1136" s="5" t="n">
        <v>6</v>
      </c>
    </row>
    <row r="1137">
      <c r="A1137" s="2" t="n">
        <v>45849</v>
      </c>
      <c r="B1137" s="3">
        <f>MONTH(tbl_Pardavimai[[#This Row],[Data]])</f>
        <v/>
      </c>
      <c r="C1137" t="inlineStr">
        <is>
          <t>Vilnius</t>
        </is>
      </c>
      <c r="D1137" s="3">
        <f>YEAR(tbl_Pardavimai[[#This Row],[Data]])</f>
        <v/>
      </c>
      <c r="E1137" t="inlineStr">
        <is>
          <t>Buitinė technika</t>
        </is>
      </c>
      <c r="F1137" s="4" t="n">
        <v>1668.05</v>
      </c>
      <c r="G1137" s="5" t="n">
        <v>10</v>
      </c>
    </row>
    <row r="1138">
      <c r="A1138" s="2" t="n">
        <v>45849</v>
      </c>
      <c r="B1138" s="3">
        <f>MONTH(tbl_Pardavimai[[#This Row],[Data]])</f>
        <v/>
      </c>
      <c r="C1138" t="inlineStr">
        <is>
          <t>Kaunas</t>
        </is>
      </c>
      <c r="D1138" s="3">
        <f>YEAR(tbl_Pardavimai[[#This Row],[Data]])</f>
        <v/>
      </c>
      <c r="E1138" t="inlineStr">
        <is>
          <t>Aksesuarai</t>
        </is>
      </c>
      <c r="F1138" s="4" t="n">
        <v>74.45</v>
      </c>
      <c r="G1138" s="5" t="n">
        <v>2</v>
      </c>
    </row>
    <row r="1139">
      <c r="A1139" s="2" t="n">
        <v>45850</v>
      </c>
      <c r="B1139" s="3">
        <f>MONTH(tbl_Pardavimai[[#This Row],[Data]])</f>
        <v/>
      </c>
      <c r="C1139" t="inlineStr">
        <is>
          <t>Klaipėda</t>
        </is>
      </c>
      <c r="D1139" s="3">
        <f>YEAR(tbl_Pardavimai[[#This Row],[Data]])</f>
        <v/>
      </c>
      <c r="E1139" t="inlineStr">
        <is>
          <t>Aksesuarai</t>
        </is>
      </c>
      <c r="F1139" s="4" t="n">
        <v>230.77</v>
      </c>
      <c r="G1139" s="5" t="n">
        <v>6</v>
      </c>
    </row>
    <row r="1140">
      <c r="A1140" s="2" t="n">
        <v>45850</v>
      </c>
      <c r="B1140" s="3">
        <f>MONTH(tbl_Pardavimai[[#This Row],[Data]])</f>
        <v/>
      </c>
      <c r="C1140" t="inlineStr">
        <is>
          <t>Vilnius</t>
        </is>
      </c>
      <c r="D1140" s="3">
        <f>YEAR(tbl_Pardavimai[[#This Row],[Data]])</f>
        <v/>
      </c>
      <c r="E1140" t="inlineStr">
        <is>
          <t>Elektronika</t>
        </is>
      </c>
      <c r="F1140" s="4" t="n">
        <v>1015.36</v>
      </c>
      <c r="G1140" s="5" t="n">
        <v>5</v>
      </c>
    </row>
    <row r="1141">
      <c r="A1141" s="2" t="n">
        <v>45850</v>
      </c>
      <c r="B1141" s="3">
        <f>MONTH(tbl_Pardavimai[[#This Row],[Data]])</f>
        <v/>
      </c>
      <c r="C1141" t="inlineStr">
        <is>
          <t>Klaipėda</t>
        </is>
      </c>
      <c r="D1141" s="3">
        <f>YEAR(tbl_Pardavimai[[#This Row],[Data]])</f>
        <v/>
      </c>
      <c r="E1141" t="inlineStr">
        <is>
          <t>Elektronika</t>
        </is>
      </c>
      <c r="F1141" s="4" t="n">
        <v>1442.82</v>
      </c>
      <c r="G1141" s="5" t="n">
        <v>7</v>
      </c>
    </row>
    <row r="1142">
      <c r="A1142" s="2" t="n">
        <v>45851</v>
      </c>
      <c r="B1142" s="3">
        <f>MONTH(tbl_Pardavimai[[#This Row],[Data]])</f>
        <v/>
      </c>
      <c r="C1142" t="inlineStr">
        <is>
          <t>Vilnius</t>
        </is>
      </c>
      <c r="D1142" s="3">
        <f>YEAR(tbl_Pardavimai[[#This Row],[Data]])</f>
        <v/>
      </c>
      <c r="E1142" t="inlineStr">
        <is>
          <t>Šviestuvai</t>
        </is>
      </c>
      <c r="F1142" s="4" t="n">
        <v>486.23</v>
      </c>
      <c r="G1142" s="5" t="n">
        <v>6</v>
      </c>
    </row>
    <row r="1143">
      <c r="A1143" s="2" t="n">
        <v>45851</v>
      </c>
      <c r="B1143" s="3">
        <f>MONTH(tbl_Pardavimai[[#This Row],[Data]])</f>
        <v/>
      </c>
      <c r="C1143" t="inlineStr">
        <is>
          <t>Kaunas</t>
        </is>
      </c>
      <c r="D1143" s="3">
        <f>YEAR(tbl_Pardavimai[[#This Row],[Data]])</f>
        <v/>
      </c>
      <c r="E1143" t="inlineStr">
        <is>
          <t>Aksesuarai</t>
        </is>
      </c>
      <c r="F1143" s="4" t="n">
        <v>136.72</v>
      </c>
      <c r="G1143" s="5" t="n">
        <v>3</v>
      </c>
    </row>
    <row r="1144">
      <c r="A1144" s="2" t="n">
        <v>45852</v>
      </c>
      <c r="B1144" s="3">
        <f>MONTH(tbl_Pardavimai[[#This Row],[Data]])</f>
        <v/>
      </c>
      <c r="C1144" t="inlineStr">
        <is>
          <t>Klaipėda</t>
        </is>
      </c>
      <c r="D1144" s="3">
        <f>YEAR(tbl_Pardavimai[[#This Row],[Data]])</f>
        <v/>
      </c>
      <c r="E1144" t="inlineStr">
        <is>
          <t>Buitinė technika</t>
        </is>
      </c>
      <c r="F1144" s="4" t="n">
        <v>1237.79</v>
      </c>
      <c r="G1144" s="5" t="n">
        <v>8</v>
      </c>
    </row>
    <row r="1145">
      <c r="A1145" s="2" t="n">
        <v>45852</v>
      </c>
      <c r="B1145" s="3">
        <f>MONTH(tbl_Pardavimai[[#This Row],[Data]])</f>
        <v/>
      </c>
      <c r="C1145" t="inlineStr">
        <is>
          <t>Klaipėda</t>
        </is>
      </c>
      <c r="D1145" s="3">
        <f>YEAR(tbl_Pardavimai[[#This Row],[Data]])</f>
        <v/>
      </c>
      <c r="E1145" t="inlineStr">
        <is>
          <t>Elektronika</t>
        </is>
      </c>
      <c r="F1145" s="4" t="n">
        <v>1503.36</v>
      </c>
      <c r="G1145" s="5" t="n">
        <v>7</v>
      </c>
    </row>
    <row r="1146">
      <c r="A1146" s="2" t="n">
        <v>45853</v>
      </c>
      <c r="B1146" s="3">
        <f>MONTH(tbl_Pardavimai[[#This Row],[Data]])</f>
        <v/>
      </c>
      <c r="C1146" t="inlineStr">
        <is>
          <t>Vilnius</t>
        </is>
      </c>
      <c r="D1146" s="3">
        <f>YEAR(tbl_Pardavimai[[#This Row],[Data]])</f>
        <v/>
      </c>
      <c r="E1146" t="inlineStr">
        <is>
          <t>Elektronika</t>
        </is>
      </c>
      <c r="F1146" s="4" t="n">
        <v>1267.91</v>
      </c>
      <c r="G1146" s="5" t="n">
        <v>6</v>
      </c>
    </row>
    <row r="1147">
      <c r="A1147" s="2" t="n">
        <v>45853</v>
      </c>
      <c r="B1147" s="3">
        <f>MONTH(tbl_Pardavimai[[#This Row],[Data]])</f>
        <v/>
      </c>
      <c r="C1147" t="inlineStr">
        <is>
          <t>Kaunas</t>
        </is>
      </c>
      <c r="D1147" s="3">
        <f>YEAR(tbl_Pardavimai[[#This Row],[Data]])</f>
        <v/>
      </c>
      <c r="E1147" t="inlineStr">
        <is>
          <t>Elektronika</t>
        </is>
      </c>
      <c r="F1147" s="4" t="n">
        <v>1434.7</v>
      </c>
      <c r="G1147" s="5" t="n">
        <v>7</v>
      </c>
    </row>
    <row r="1148">
      <c r="A1148" s="2" t="n">
        <v>45854</v>
      </c>
      <c r="B1148" s="3">
        <f>MONTH(tbl_Pardavimai[[#This Row],[Data]])</f>
        <v/>
      </c>
      <c r="C1148" t="inlineStr">
        <is>
          <t>Vilnius</t>
        </is>
      </c>
      <c r="D1148" s="3">
        <f>YEAR(tbl_Pardavimai[[#This Row],[Data]])</f>
        <v/>
      </c>
      <c r="E1148" t="inlineStr">
        <is>
          <t>Šviestuvai</t>
        </is>
      </c>
      <c r="F1148" s="4" t="n">
        <v>395.96</v>
      </c>
      <c r="G1148" s="5" t="n">
        <v>5</v>
      </c>
    </row>
    <row r="1149">
      <c r="A1149" s="2" t="n">
        <v>45854</v>
      </c>
      <c r="B1149" s="3">
        <f>MONTH(tbl_Pardavimai[[#This Row],[Data]])</f>
        <v/>
      </c>
      <c r="C1149" t="inlineStr">
        <is>
          <t>Klaipėda</t>
        </is>
      </c>
      <c r="D1149" s="3">
        <f>YEAR(tbl_Pardavimai[[#This Row],[Data]])</f>
        <v/>
      </c>
      <c r="E1149" t="inlineStr">
        <is>
          <t>Elektronika</t>
        </is>
      </c>
      <c r="F1149" s="4" t="n">
        <v>1851.72</v>
      </c>
      <c r="G1149" s="5" t="n">
        <v>9</v>
      </c>
    </row>
    <row r="1150">
      <c r="A1150" s="2" t="n">
        <v>45855</v>
      </c>
      <c r="B1150" s="3">
        <f>MONTH(tbl_Pardavimai[[#This Row],[Data]])</f>
        <v/>
      </c>
      <c r="C1150" t="inlineStr">
        <is>
          <t>Kaunas</t>
        </is>
      </c>
      <c r="D1150" s="3">
        <f>YEAR(tbl_Pardavimai[[#This Row],[Data]])</f>
        <v/>
      </c>
      <c r="E1150" t="inlineStr">
        <is>
          <t>Elektronika</t>
        </is>
      </c>
      <c r="F1150" s="4" t="n">
        <v>583.15</v>
      </c>
      <c r="G1150" s="5" t="n">
        <v>3</v>
      </c>
    </row>
    <row r="1151">
      <c r="A1151" s="2" t="n">
        <v>45855</v>
      </c>
      <c r="B1151" s="3">
        <f>MONTH(tbl_Pardavimai[[#This Row],[Data]])</f>
        <v/>
      </c>
      <c r="C1151" t="inlineStr">
        <is>
          <t>Klaipėda</t>
        </is>
      </c>
      <c r="D1151" s="3">
        <f>YEAR(tbl_Pardavimai[[#This Row],[Data]])</f>
        <v/>
      </c>
      <c r="E1151" t="inlineStr">
        <is>
          <t>Elektronika</t>
        </is>
      </c>
      <c r="F1151" s="4" t="n">
        <v>2174.69</v>
      </c>
      <c r="G1151" s="5" t="n">
        <v>10</v>
      </c>
    </row>
    <row r="1152">
      <c r="A1152" s="2" t="n">
        <v>45856</v>
      </c>
      <c r="B1152" s="3">
        <f>MONTH(tbl_Pardavimai[[#This Row],[Data]])</f>
        <v/>
      </c>
      <c r="C1152" t="inlineStr">
        <is>
          <t>Vilnius</t>
        </is>
      </c>
      <c r="D1152" s="3">
        <f>YEAR(tbl_Pardavimai[[#This Row],[Data]])</f>
        <v/>
      </c>
      <c r="E1152" t="inlineStr">
        <is>
          <t>Elektronika</t>
        </is>
      </c>
      <c r="F1152" s="4" t="n">
        <v>1953.48</v>
      </c>
      <c r="G1152" s="5" t="n">
        <v>9</v>
      </c>
    </row>
    <row r="1153">
      <c r="A1153" s="2" t="n">
        <v>45856</v>
      </c>
      <c r="B1153" s="3">
        <f>MONTH(tbl_Pardavimai[[#This Row],[Data]])</f>
        <v/>
      </c>
      <c r="C1153" t="inlineStr">
        <is>
          <t>Kaunas</t>
        </is>
      </c>
      <c r="D1153" s="3">
        <f>YEAR(tbl_Pardavimai[[#This Row],[Data]])</f>
        <v/>
      </c>
      <c r="E1153" t="inlineStr">
        <is>
          <t>Aksesuarai</t>
        </is>
      </c>
      <c r="F1153" s="4" t="n">
        <v>188.5</v>
      </c>
      <c r="G1153" s="5" t="n">
        <v>4</v>
      </c>
    </row>
    <row r="1154">
      <c r="A1154" s="2" t="n">
        <v>45857</v>
      </c>
      <c r="B1154" s="3">
        <f>MONTH(tbl_Pardavimai[[#This Row],[Data]])</f>
        <v/>
      </c>
      <c r="C1154" t="inlineStr">
        <is>
          <t>Kaunas</t>
        </is>
      </c>
      <c r="D1154" s="3">
        <f>YEAR(tbl_Pardavimai[[#This Row],[Data]])</f>
        <v/>
      </c>
      <c r="E1154" t="inlineStr">
        <is>
          <t>Elektronika</t>
        </is>
      </c>
      <c r="F1154" s="4" t="n">
        <v>2242.8</v>
      </c>
      <c r="G1154" s="5" t="n">
        <v>10</v>
      </c>
    </row>
    <row r="1155">
      <c r="A1155" s="2" t="n">
        <v>45857</v>
      </c>
      <c r="B1155" s="3">
        <f>MONTH(tbl_Pardavimai[[#This Row],[Data]])</f>
        <v/>
      </c>
      <c r="C1155" t="inlineStr">
        <is>
          <t>Vilnius</t>
        </is>
      </c>
      <c r="D1155" s="3">
        <f>YEAR(tbl_Pardavimai[[#This Row],[Data]])</f>
        <v/>
      </c>
      <c r="E1155" t="inlineStr">
        <is>
          <t>Aksesuarai</t>
        </is>
      </c>
      <c r="F1155" s="4" t="n">
        <v>453.82</v>
      </c>
      <c r="G1155" s="5" t="n">
        <v>10</v>
      </c>
    </row>
    <row r="1156">
      <c r="A1156" s="2" t="n">
        <v>45858</v>
      </c>
      <c r="B1156" s="3">
        <f>MONTH(tbl_Pardavimai[[#This Row],[Data]])</f>
        <v/>
      </c>
      <c r="C1156" t="inlineStr">
        <is>
          <t>Vilnius</t>
        </is>
      </c>
      <c r="D1156" s="3">
        <f>YEAR(tbl_Pardavimai[[#This Row],[Data]])</f>
        <v/>
      </c>
      <c r="E1156" t="inlineStr">
        <is>
          <t>Buitinė technika</t>
        </is>
      </c>
      <c r="F1156" s="4" t="n">
        <v>977.87</v>
      </c>
      <c r="G1156" s="5" t="n">
        <v>6</v>
      </c>
    </row>
    <row r="1157">
      <c r="A1157" s="2" t="n">
        <v>45859</v>
      </c>
      <c r="B1157" s="3">
        <f>MONTH(tbl_Pardavimai[[#This Row],[Data]])</f>
        <v/>
      </c>
      <c r="C1157" t="inlineStr">
        <is>
          <t>Kaunas</t>
        </is>
      </c>
      <c r="D1157" s="3">
        <f>YEAR(tbl_Pardavimai[[#This Row],[Data]])</f>
        <v/>
      </c>
      <c r="E1157" t="inlineStr">
        <is>
          <t>Elektronika</t>
        </is>
      </c>
      <c r="F1157" s="4" t="n">
        <v>1904.51</v>
      </c>
      <c r="G1157" s="5" t="n">
        <v>9</v>
      </c>
    </row>
    <row r="1158">
      <c r="A1158" s="2" t="n">
        <v>45859</v>
      </c>
      <c r="B1158" s="3">
        <f>MONTH(tbl_Pardavimai[[#This Row],[Data]])</f>
        <v/>
      </c>
      <c r="C1158" t="inlineStr">
        <is>
          <t>Kaunas</t>
        </is>
      </c>
      <c r="D1158" s="3">
        <f>YEAR(tbl_Pardavimai[[#This Row],[Data]])</f>
        <v/>
      </c>
      <c r="E1158" t="inlineStr">
        <is>
          <t>Elektronika</t>
        </is>
      </c>
      <c r="F1158" s="4" t="n">
        <v>1567.36</v>
      </c>
      <c r="G1158" s="5" t="n">
        <v>8</v>
      </c>
    </row>
    <row r="1159">
      <c r="A1159" s="2" t="n">
        <v>45860</v>
      </c>
      <c r="B1159" s="3">
        <f>MONTH(tbl_Pardavimai[[#This Row],[Data]])</f>
        <v/>
      </c>
      <c r="C1159" t="inlineStr">
        <is>
          <t>Kaunas</t>
        </is>
      </c>
      <c r="D1159" s="3">
        <f>YEAR(tbl_Pardavimai[[#This Row],[Data]])</f>
        <v/>
      </c>
      <c r="E1159" t="inlineStr">
        <is>
          <t>Elektronika</t>
        </is>
      </c>
      <c r="F1159" s="4" t="n">
        <v>421.96</v>
      </c>
      <c r="G1159" s="5" t="n">
        <v>2</v>
      </c>
    </row>
    <row r="1160">
      <c r="A1160" s="2" t="n">
        <v>45860</v>
      </c>
      <c r="B1160" s="3">
        <f>MONTH(tbl_Pardavimai[[#This Row],[Data]])</f>
        <v/>
      </c>
      <c r="C1160" t="inlineStr">
        <is>
          <t>Vilnius</t>
        </is>
      </c>
      <c r="D1160" s="3">
        <f>YEAR(tbl_Pardavimai[[#This Row],[Data]])</f>
        <v/>
      </c>
      <c r="E1160" t="inlineStr">
        <is>
          <t>Elektronika</t>
        </is>
      </c>
      <c r="F1160" s="4" t="n">
        <v>817.11</v>
      </c>
      <c r="G1160" s="5" t="n">
        <v>4</v>
      </c>
    </row>
    <row r="1161">
      <c r="A1161" s="2" t="n">
        <v>45861</v>
      </c>
      <c r="B1161" s="3">
        <f>MONTH(tbl_Pardavimai[[#This Row],[Data]])</f>
        <v/>
      </c>
      <c r="C1161" t="inlineStr">
        <is>
          <t>Vilnius</t>
        </is>
      </c>
      <c r="D1161" s="3">
        <f>YEAR(tbl_Pardavimai[[#This Row],[Data]])</f>
        <v/>
      </c>
      <c r="E1161" t="inlineStr">
        <is>
          <t>Elektronika</t>
        </is>
      </c>
      <c r="F1161" s="4" t="n">
        <v>490.98</v>
      </c>
      <c r="G1161" s="5" t="n">
        <v>2</v>
      </c>
    </row>
    <row r="1162">
      <c r="A1162" s="2" t="n">
        <v>45861</v>
      </c>
      <c r="B1162" s="3">
        <f>MONTH(tbl_Pardavimai[[#This Row],[Data]])</f>
        <v/>
      </c>
      <c r="C1162" t="inlineStr">
        <is>
          <t>Kaunas</t>
        </is>
      </c>
      <c r="D1162" s="3">
        <f>YEAR(tbl_Pardavimai[[#This Row],[Data]])</f>
        <v/>
      </c>
      <c r="E1162" t="inlineStr">
        <is>
          <t>Buitinė technika</t>
        </is>
      </c>
      <c r="F1162" s="4" t="n">
        <v>1293.43</v>
      </c>
      <c r="G1162" s="5" t="n">
        <v>8</v>
      </c>
    </row>
    <row r="1163">
      <c r="A1163" s="2" t="n">
        <v>45862</v>
      </c>
      <c r="B1163" s="3">
        <f>MONTH(tbl_Pardavimai[[#This Row],[Data]])</f>
        <v/>
      </c>
      <c r="C1163" t="inlineStr">
        <is>
          <t>Vilnius</t>
        </is>
      </c>
      <c r="D1163" s="3">
        <f>YEAR(tbl_Pardavimai[[#This Row],[Data]])</f>
        <v/>
      </c>
      <c r="E1163" t="inlineStr">
        <is>
          <t>Elektronika</t>
        </is>
      </c>
      <c r="F1163" s="4" t="n">
        <v>1998.32</v>
      </c>
      <c r="G1163" s="5" t="n">
        <v>10</v>
      </c>
    </row>
    <row r="1164">
      <c r="A1164" s="2" t="n">
        <v>45862</v>
      </c>
      <c r="B1164" s="3">
        <f>MONTH(tbl_Pardavimai[[#This Row],[Data]])</f>
        <v/>
      </c>
      <c r="C1164" t="inlineStr">
        <is>
          <t>Kaunas</t>
        </is>
      </c>
      <c r="D1164" s="3">
        <f>YEAR(tbl_Pardavimai[[#This Row],[Data]])</f>
        <v/>
      </c>
      <c r="E1164" t="inlineStr">
        <is>
          <t>Šviestuvai</t>
        </is>
      </c>
      <c r="F1164" s="4" t="n">
        <v>199.63</v>
      </c>
      <c r="G1164" s="5" t="n">
        <v>2</v>
      </c>
    </row>
    <row r="1165">
      <c r="A1165" s="2" t="n">
        <v>45863</v>
      </c>
      <c r="B1165" s="3">
        <f>MONTH(tbl_Pardavimai[[#This Row],[Data]])</f>
        <v/>
      </c>
      <c r="C1165" t="inlineStr">
        <is>
          <t>Vilnius</t>
        </is>
      </c>
      <c r="D1165" s="3">
        <f>YEAR(tbl_Pardavimai[[#This Row],[Data]])</f>
        <v/>
      </c>
      <c r="E1165" t="inlineStr">
        <is>
          <t>Buitinė technika</t>
        </is>
      </c>
      <c r="F1165" s="4" t="n">
        <v>1445.1</v>
      </c>
      <c r="G1165" s="5" t="n">
        <v>9</v>
      </c>
    </row>
    <row r="1166">
      <c r="A1166" s="2" t="n">
        <v>45863</v>
      </c>
      <c r="B1166" s="3">
        <f>MONTH(tbl_Pardavimai[[#This Row],[Data]])</f>
        <v/>
      </c>
      <c r="C1166" t="inlineStr">
        <is>
          <t>Vilnius</t>
        </is>
      </c>
      <c r="D1166" s="3">
        <f>YEAR(tbl_Pardavimai[[#This Row],[Data]])</f>
        <v/>
      </c>
      <c r="E1166" t="inlineStr">
        <is>
          <t>Šviestuvai</t>
        </is>
      </c>
      <c r="F1166" s="4" t="n">
        <v>293.69</v>
      </c>
      <c r="G1166" s="5" t="n">
        <v>3</v>
      </c>
    </row>
    <row r="1167">
      <c r="A1167" s="2" t="n">
        <v>45864</v>
      </c>
      <c r="B1167" s="3">
        <f>MONTH(tbl_Pardavimai[[#This Row],[Data]])</f>
        <v/>
      </c>
      <c r="C1167" t="inlineStr">
        <is>
          <t>Vilnius</t>
        </is>
      </c>
      <c r="D1167" s="3">
        <f>YEAR(tbl_Pardavimai[[#This Row],[Data]])</f>
        <v/>
      </c>
      <c r="E1167" t="inlineStr">
        <is>
          <t>Aksesuarai</t>
        </is>
      </c>
      <c r="F1167" s="4" t="n">
        <v>272.57</v>
      </c>
      <c r="G1167" s="5" t="n">
        <v>6</v>
      </c>
    </row>
    <row r="1168">
      <c r="A1168" s="2" t="n">
        <v>45865</v>
      </c>
      <c r="B1168" s="3">
        <f>MONTH(tbl_Pardavimai[[#This Row],[Data]])</f>
        <v/>
      </c>
      <c r="C1168" t="inlineStr">
        <is>
          <t>Vilnius</t>
        </is>
      </c>
      <c r="D1168" s="3">
        <f>YEAR(tbl_Pardavimai[[#This Row],[Data]])</f>
        <v/>
      </c>
      <c r="E1168" t="inlineStr">
        <is>
          <t>Šviestuvai</t>
        </is>
      </c>
      <c r="F1168" s="4" t="n">
        <v>278.39</v>
      </c>
      <c r="G1168" s="5" t="n">
        <v>3</v>
      </c>
    </row>
    <row r="1169">
      <c r="A1169" s="2" t="n">
        <v>45865</v>
      </c>
      <c r="B1169" s="3">
        <f>MONTH(tbl_Pardavimai[[#This Row],[Data]])</f>
        <v/>
      </c>
      <c r="C1169" t="inlineStr">
        <is>
          <t>Kaunas</t>
        </is>
      </c>
      <c r="D1169" s="3">
        <f>YEAR(tbl_Pardavimai[[#This Row],[Data]])</f>
        <v/>
      </c>
      <c r="E1169" t="inlineStr">
        <is>
          <t>Šviestuvai</t>
        </is>
      </c>
      <c r="F1169" s="4" t="n">
        <v>193.99</v>
      </c>
      <c r="G1169" s="5" t="n">
        <v>2</v>
      </c>
    </row>
    <row r="1170">
      <c r="A1170" s="2" t="n">
        <v>45866</v>
      </c>
      <c r="B1170" s="3">
        <f>MONTH(tbl_Pardavimai[[#This Row],[Data]])</f>
        <v/>
      </c>
      <c r="C1170" t="inlineStr">
        <is>
          <t>Vilnius</t>
        </is>
      </c>
      <c r="D1170" s="3">
        <f>YEAR(tbl_Pardavimai[[#This Row],[Data]])</f>
        <v/>
      </c>
      <c r="E1170" t="inlineStr">
        <is>
          <t>Šviestuvai</t>
        </is>
      </c>
      <c r="F1170" s="4" t="n">
        <v>618.14</v>
      </c>
      <c r="G1170" s="5" t="n">
        <v>7</v>
      </c>
    </row>
    <row r="1171">
      <c r="A1171" s="2" t="n">
        <v>45866</v>
      </c>
      <c r="B1171" s="3">
        <f>MONTH(tbl_Pardavimai[[#This Row],[Data]])</f>
        <v/>
      </c>
      <c r="C1171" t="inlineStr">
        <is>
          <t>Vilnius</t>
        </is>
      </c>
      <c r="D1171" s="3">
        <f>YEAR(tbl_Pardavimai[[#This Row],[Data]])</f>
        <v/>
      </c>
      <c r="E1171" t="inlineStr">
        <is>
          <t>Aksesuarai</t>
        </is>
      </c>
      <c r="F1171" s="4" t="n">
        <v>147.12</v>
      </c>
      <c r="G1171" s="5" t="n">
        <v>4</v>
      </c>
    </row>
    <row r="1172">
      <c r="A1172" s="2" t="n">
        <v>45867</v>
      </c>
      <c r="B1172" s="3">
        <f>MONTH(tbl_Pardavimai[[#This Row],[Data]])</f>
        <v/>
      </c>
      <c r="C1172" t="inlineStr">
        <is>
          <t>Kaunas</t>
        </is>
      </c>
      <c r="D1172" s="3">
        <f>YEAR(tbl_Pardavimai[[#This Row],[Data]])</f>
        <v/>
      </c>
      <c r="E1172" t="inlineStr">
        <is>
          <t>Buitinė technika</t>
        </is>
      </c>
      <c r="F1172" s="4" t="n">
        <v>1277.3</v>
      </c>
      <c r="G1172" s="5" t="n">
        <v>8</v>
      </c>
    </row>
    <row r="1173">
      <c r="A1173" s="2" t="n">
        <v>45867</v>
      </c>
      <c r="B1173" s="3">
        <f>MONTH(tbl_Pardavimai[[#This Row],[Data]])</f>
        <v/>
      </c>
      <c r="C1173" t="inlineStr">
        <is>
          <t>Vilnius</t>
        </is>
      </c>
      <c r="D1173" s="3">
        <f>YEAR(tbl_Pardavimai[[#This Row],[Data]])</f>
        <v/>
      </c>
      <c r="E1173" t="inlineStr">
        <is>
          <t>Aksesuarai</t>
        </is>
      </c>
      <c r="F1173" s="4" t="n">
        <v>311.94</v>
      </c>
      <c r="G1173" s="5" t="n">
        <v>7</v>
      </c>
    </row>
    <row r="1174">
      <c r="A1174" s="2" t="n">
        <v>45867</v>
      </c>
      <c r="B1174" s="3">
        <f>MONTH(tbl_Pardavimai[[#This Row],[Data]])</f>
        <v/>
      </c>
      <c r="C1174" t="inlineStr">
        <is>
          <t>Vilnius</t>
        </is>
      </c>
      <c r="D1174" s="3">
        <f>YEAR(tbl_Pardavimai[[#This Row],[Data]])</f>
        <v/>
      </c>
      <c r="E1174" t="inlineStr">
        <is>
          <t>Aksesuarai</t>
        </is>
      </c>
      <c r="F1174" s="4" t="n">
        <v>395.96</v>
      </c>
      <c r="G1174" s="5" t="n">
        <v>10</v>
      </c>
    </row>
    <row r="1175">
      <c r="A1175" s="2" t="n">
        <v>45868</v>
      </c>
      <c r="B1175" s="3">
        <f>MONTH(tbl_Pardavimai[[#This Row],[Data]])</f>
        <v/>
      </c>
      <c r="C1175" t="inlineStr">
        <is>
          <t>Vilnius</t>
        </is>
      </c>
      <c r="D1175" s="3">
        <f>YEAR(tbl_Pardavimai[[#This Row],[Data]])</f>
        <v/>
      </c>
      <c r="E1175" t="inlineStr">
        <is>
          <t>Aksesuarai</t>
        </is>
      </c>
      <c r="F1175" s="4" t="n">
        <v>275.97</v>
      </c>
      <c r="G1175" s="5" t="n">
        <v>7</v>
      </c>
    </row>
    <row r="1176">
      <c r="A1176" s="2" t="n">
        <v>45868</v>
      </c>
      <c r="B1176" s="3">
        <f>MONTH(tbl_Pardavimai[[#This Row],[Data]])</f>
        <v/>
      </c>
      <c r="C1176" t="inlineStr">
        <is>
          <t>Kaunas</t>
        </is>
      </c>
      <c r="D1176" s="3">
        <f>YEAR(tbl_Pardavimai[[#This Row],[Data]])</f>
        <v/>
      </c>
      <c r="E1176" t="inlineStr">
        <is>
          <t>Aksesuarai</t>
        </is>
      </c>
      <c r="F1176" s="4" t="n">
        <v>255.51</v>
      </c>
      <c r="G1176" s="5" t="n">
        <v>6</v>
      </c>
    </row>
    <row r="1177">
      <c r="A1177" s="2" t="n">
        <v>45869</v>
      </c>
      <c r="B1177" s="3">
        <f>MONTH(tbl_Pardavimai[[#This Row],[Data]])</f>
        <v/>
      </c>
      <c r="C1177" t="inlineStr">
        <is>
          <t>Vilnius</t>
        </is>
      </c>
      <c r="D1177" s="3">
        <f>YEAR(tbl_Pardavimai[[#This Row],[Data]])</f>
        <v/>
      </c>
      <c r="E1177" t="inlineStr">
        <is>
          <t>Aksesuarai</t>
        </is>
      </c>
      <c r="F1177" s="4" t="n">
        <v>237.73</v>
      </c>
      <c r="G1177" s="5" t="n">
        <v>5</v>
      </c>
    </row>
    <row r="1178">
      <c r="A1178" s="2" t="n">
        <v>45869</v>
      </c>
      <c r="B1178" s="3">
        <f>MONTH(tbl_Pardavimai[[#This Row],[Data]])</f>
        <v/>
      </c>
      <c r="C1178" t="inlineStr">
        <is>
          <t>Kaunas</t>
        </is>
      </c>
      <c r="D1178" s="3">
        <f>YEAR(tbl_Pardavimai[[#This Row],[Data]])</f>
        <v/>
      </c>
      <c r="E1178" t="inlineStr">
        <is>
          <t>Aksesuarai</t>
        </is>
      </c>
      <c r="F1178" s="4" t="n">
        <v>96.06</v>
      </c>
      <c r="G1178" s="5" t="n">
        <v>2</v>
      </c>
    </row>
    <row r="1179">
      <c r="A1179" s="2" t="n">
        <v>45870</v>
      </c>
      <c r="B1179" s="3">
        <f>MONTH(tbl_Pardavimai[[#This Row],[Data]])</f>
        <v/>
      </c>
      <c r="C1179" t="inlineStr">
        <is>
          <t>Kaunas</t>
        </is>
      </c>
      <c r="D1179" s="3">
        <f>YEAR(tbl_Pardavimai[[#This Row],[Data]])</f>
        <v/>
      </c>
      <c r="E1179" t="inlineStr">
        <is>
          <t>Elektronika</t>
        </is>
      </c>
      <c r="F1179" s="4" t="n">
        <v>1174.8</v>
      </c>
      <c r="G1179" s="5" t="n">
        <v>6</v>
      </c>
    </row>
    <row r="1180">
      <c r="A1180" s="2" t="n">
        <v>45870</v>
      </c>
      <c r="B1180" s="3">
        <f>MONTH(tbl_Pardavimai[[#This Row],[Data]])</f>
        <v/>
      </c>
      <c r="C1180" t="inlineStr">
        <is>
          <t>Klaipėda</t>
        </is>
      </c>
      <c r="D1180" s="3">
        <f>YEAR(tbl_Pardavimai[[#This Row],[Data]])</f>
        <v/>
      </c>
      <c r="E1180" t="inlineStr">
        <is>
          <t>Buitinė technika</t>
        </is>
      </c>
      <c r="F1180" s="4" t="n">
        <v>813.41</v>
      </c>
      <c r="G1180" s="5" t="n">
        <v>5</v>
      </c>
    </row>
    <row r="1181">
      <c r="A1181" s="2" t="n">
        <v>45871</v>
      </c>
      <c r="B1181" s="3">
        <f>MONTH(tbl_Pardavimai[[#This Row],[Data]])</f>
        <v/>
      </c>
      <c r="C1181" t="inlineStr">
        <is>
          <t>Klaipėda</t>
        </is>
      </c>
      <c r="D1181" s="3">
        <f>YEAR(tbl_Pardavimai[[#This Row],[Data]])</f>
        <v/>
      </c>
      <c r="E1181" t="inlineStr">
        <is>
          <t>Šviestuvai</t>
        </is>
      </c>
      <c r="F1181" s="4" t="n">
        <v>642.95</v>
      </c>
      <c r="G1181" s="5" t="n">
        <v>7</v>
      </c>
    </row>
    <row r="1182">
      <c r="A1182" s="2" t="n">
        <v>45871</v>
      </c>
      <c r="B1182" s="3">
        <f>MONTH(tbl_Pardavimai[[#This Row],[Data]])</f>
        <v/>
      </c>
      <c r="C1182" t="inlineStr">
        <is>
          <t>Vilnius</t>
        </is>
      </c>
      <c r="D1182" s="3">
        <f>YEAR(tbl_Pardavimai[[#This Row],[Data]])</f>
        <v/>
      </c>
      <c r="E1182" t="inlineStr">
        <is>
          <t>Buitinė technika</t>
        </is>
      </c>
      <c r="F1182" s="4" t="n">
        <v>1394.4</v>
      </c>
      <c r="G1182" s="5" t="n">
        <v>8</v>
      </c>
    </row>
    <row r="1183">
      <c r="A1183" s="2" t="n">
        <v>45872</v>
      </c>
      <c r="B1183" s="3">
        <f>MONTH(tbl_Pardavimai[[#This Row],[Data]])</f>
        <v/>
      </c>
      <c r="C1183" t="inlineStr">
        <is>
          <t>Klaipėda</t>
        </is>
      </c>
      <c r="D1183" s="3">
        <f>YEAR(tbl_Pardavimai[[#This Row],[Data]])</f>
        <v/>
      </c>
      <c r="E1183" t="inlineStr">
        <is>
          <t>Aksesuarai</t>
        </is>
      </c>
      <c r="F1183" s="4" t="n">
        <v>241.01</v>
      </c>
      <c r="G1183" s="5" t="n">
        <v>6</v>
      </c>
    </row>
    <row r="1184">
      <c r="A1184" s="2" t="n">
        <v>45872</v>
      </c>
      <c r="B1184" s="3">
        <f>MONTH(tbl_Pardavimai[[#This Row],[Data]])</f>
        <v/>
      </c>
      <c r="C1184" t="inlineStr">
        <is>
          <t>Kaunas</t>
        </is>
      </c>
      <c r="D1184" s="3">
        <f>YEAR(tbl_Pardavimai[[#This Row],[Data]])</f>
        <v/>
      </c>
      <c r="E1184" t="inlineStr">
        <is>
          <t>Elektronika</t>
        </is>
      </c>
      <c r="F1184" s="4" t="n">
        <v>603.7</v>
      </c>
      <c r="G1184" s="5" t="n">
        <v>3</v>
      </c>
    </row>
    <row r="1185">
      <c r="A1185" s="2" t="n">
        <v>45873</v>
      </c>
      <c r="B1185" s="3">
        <f>MONTH(tbl_Pardavimai[[#This Row],[Data]])</f>
        <v/>
      </c>
      <c r="C1185" t="inlineStr">
        <is>
          <t>Vilnius</t>
        </is>
      </c>
      <c r="D1185" s="3">
        <f>YEAR(tbl_Pardavimai[[#This Row],[Data]])</f>
        <v/>
      </c>
      <c r="E1185" t="inlineStr">
        <is>
          <t>Elektronika</t>
        </is>
      </c>
      <c r="F1185" s="4" t="n">
        <v>2100.08</v>
      </c>
      <c r="G1185" s="5" t="n">
        <v>10</v>
      </c>
    </row>
    <row r="1186">
      <c r="A1186" s="2" t="n">
        <v>45874</v>
      </c>
      <c r="B1186" s="3">
        <f>MONTH(tbl_Pardavimai[[#This Row],[Data]])</f>
        <v/>
      </c>
      <c r="C1186" t="inlineStr">
        <is>
          <t>Kaunas</t>
        </is>
      </c>
      <c r="D1186" s="3">
        <f>YEAR(tbl_Pardavimai[[#This Row],[Data]])</f>
        <v/>
      </c>
      <c r="E1186" t="inlineStr">
        <is>
          <t>Buitinė technika</t>
        </is>
      </c>
      <c r="F1186" s="4" t="n">
        <v>1554.19</v>
      </c>
      <c r="G1186" s="5" t="n">
        <v>9</v>
      </c>
    </row>
    <row r="1187">
      <c r="A1187" s="2" t="n">
        <v>45874</v>
      </c>
      <c r="B1187" s="3">
        <f>MONTH(tbl_Pardavimai[[#This Row],[Data]])</f>
        <v/>
      </c>
      <c r="C1187" t="inlineStr">
        <is>
          <t>Klaipėda</t>
        </is>
      </c>
      <c r="D1187" s="3">
        <f>YEAR(tbl_Pardavimai[[#This Row],[Data]])</f>
        <v/>
      </c>
      <c r="E1187" t="inlineStr">
        <is>
          <t>Aksesuarai</t>
        </is>
      </c>
      <c r="F1187" s="4" t="n">
        <v>125.57</v>
      </c>
      <c r="G1187" s="5" t="n">
        <v>3</v>
      </c>
    </row>
    <row r="1188">
      <c r="A1188" s="2" t="n">
        <v>45875</v>
      </c>
      <c r="B1188" s="3">
        <f>MONTH(tbl_Pardavimai[[#This Row],[Data]])</f>
        <v/>
      </c>
      <c r="C1188" t="inlineStr">
        <is>
          <t>Kaunas</t>
        </is>
      </c>
      <c r="D1188" s="3">
        <f>YEAR(tbl_Pardavimai[[#This Row],[Data]])</f>
        <v/>
      </c>
      <c r="E1188" t="inlineStr">
        <is>
          <t>Aksesuarai</t>
        </is>
      </c>
      <c r="F1188" s="4" t="n">
        <v>338.19</v>
      </c>
      <c r="G1188" s="5" t="n">
        <v>8</v>
      </c>
    </row>
    <row r="1189">
      <c r="A1189" s="2" t="n">
        <v>45875</v>
      </c>
      <c r="B1189" s="3">
        <f>MONTH(tbl_Pardavimai[[#This Row],[Data]])</f>
        <v/>
      </c>
      <c r="C1189" t="inlineStr">
        <is>
          <t>Klaipėda</t>
        </is>
      </c>
      <c r="D1189" s="3">
        <f>YEAR(tbl_Pardavimai[[#This Row],[Data]])</f>
        <v/>
      </c>
      <c r="E1189" t="inlineStr">
        <is>
          <t>Buitinė technika</t>
        </is>
      </c>
      <c r="F1189" s="4" t="n">
        <v>657.4</v>
      </c>
      <c r="G1189" s="5" t="n">
        <v>4</v>
      </c>
    </row>
    <row r="1190">
      <c r="A1190" s="2" t="n">
        <v>45875</v>
      </c>
      <c r="B1190" s="3">
        <f>MONTH(tbl_Pardavimai[[#This Row],[Data]])</f>
        <v/>
      </c>
      <c r="C1190" t="inlineStr">
        <is>
          <t>Kaunas</t>
        </is>
      </c>
      <c r="D1190" s="3">
        <f>YEAR(tbl_Pardavimai[[#This Row],[Data]])</f>
        <v/>
      </c>
      <c r="E1190" t="inlineStr">
        <is>
          <t>Aksesuarai</t>
        </is>
      </c>
      <c r="F1190" s="4" t="n">
        <v>87.45</v>
      </c>
      <c r="G1190" s="5" t="n">
        <v>2</v>
      </c>
    </row>
    <row r="1191">
      <c r="A1191" s="2" t="n">
        <v>45876</v>
      </c>
      <c r="B1191" s="3">
        <f>MONTH(tbl_Pardavimai[[#This Row],[Data]])</f>
        <v/>
      </c>
      <c r="C1191" t="inlineStr">
        <is>
          <t>Vilnius</t>
        </is>
      </c>
      <c r="D1191" s="3">
        <f>YEAR(tbl_Pardavimai[[#This Row],[Data]])</f>
        <v/>
      </c>
      <c r="E1191" t="inlineStr">
        <is>
          <t>Elektronika</t>
        </is>
      </c>
      <c r="F1191" s="4" t="n">
        <v>2038.21</v>
      </c>
      <c r="G1191" s="5" t="n">
        <v>10</v>
      </c>
    </row>
    <row r="1192">
      <c r="A1192" s="2" t="n">
        <v>45876</v>
      </c>
      <c r="B1192" s="3">
        <f>MONTH(tbl_Pardavimai[[#This Row],[Data]])</f>
        <v/>
      </c>
      <c r="C1192" t="inlineStr">
        <is>
          <t>Vilnius</t>
        </is>
      </c>
      <c r="D1192" s="3">
        <f>YEAR(tbl_Pardavimai[[#This Row],[Data]])</f>
        <v/>
      </c>
      <c r="E1192" t="inlineStr">
        <is>
          <t>Buitinė technika</t>
        </is>
      </c>
      <c r="F1192" s="4" t="n">
        <v>1107.69</v>
      </c>
      <c r="G1192" s="5" t="n">
        <v>7</v>
      </c>
    </row>
    <row r="1193">
      <c r="A1193" s="2" t="n">
        <v>45877</v>
      </c>
      <c r="B1193" s="3">
        <f>MONTH(tbl_Pardavimai[[#This Row],[Data]])</f>
        <v/>
      </c>
      <c r="C1193" t="inlineStr">
        <is>
          <t>Klaipėda</t>
        </is>
      </c>
      <c r="D1193" s="3">
        <f>YEAR(tbl_Pardavimai[[#This Row],[Data]])</f>
        <v/>
      </c>
      <c r="E1193" t="inlineStr">
        <is>
          <t>Elektronika</t>
        </is>
      </c>
      <c r="F1193" s="4" t="n">
        <v>393.96</v>
      </c>
      <c r="G1193" s="5" t="n">
        <v>2</v>
      </c>
    </row>
    <row r="1194">
      <c r="A1194" s="2" t="n">
        <v>45877</v>
      </c>
      <c r="B1194" s="3">
        <f>MONTH(tbl_Pardavimai[[#This Row],[Data]])</f>
        <v/>
      </c>
      <c r="C1194" t="inlineStr">
        <is>
          <t>Vilnius</t>
        </is>
      </c>
      <c r="D1194" s="3">
        <f>YEAR(tbl_Pardavimai[[#This Row],[Data]])</f>
        <v/>
      </c>
      <c r="E1194" t="inlineStr">
        <is>
          <t>Elektronika</t>
        </is>
      </c>
      <c r="F1194" s="4" t="n">
        <v>614.5599999999999</v>
      </c>
      <c r="G1194" s="5" t="n">
        <v>3</v>
      </c>
    </row>
    <row r="1195">
      <c r="A1195" s="2" t="n">
        <v>45877</v>
      </c>
      <c r="B1195" s="3">
        <f>MONTH(tbl_Pardavimai[[#This Row],[Data]])</f>
        <v/>
      </c>
      <c r="C1195" t="inlineStr">
        <is>
          <t>Vilnius</t>
        </is>
      </c>
      <c r="D1195" s="3">
        <f>YEAR(tbl_Pardavimai[[#This Row],[Data]])</f>
        <v/>
      </c>
      <c r="E1195" t="inlineStr">
        <is>
          <t>Aksesuarai</t>
        </is>
      </c>
      <c r="F1195" s="4" t="n">
        <v>101.6</v>
      </c>
      <c r="G1195" s="5" t="n">
        <v>3</v>
      </c>
    </row>
    <row r="1196">
      <c r="A1196" s="2" t="n">
        <v>45878</v>
      </c>
      <c r="B1196" s="3">
        <f>MONTH(tbl_Pardavimai[[#This Row],[Data]])</f>
        <v/>
      </c>
      <c r="C1196" t="inlineStr">
        <is>
          <t>Klaipėda</t>
        </is>
      </c>
      <c r="D1196" s="3">
        <f>YEAR(tbl_Pardavimai[[#This Row],[Data]])</f>
        <v/>
      </c>
      <c r="E1196" t="inlineStr">
        <is>
          <t>Elektronika</t>
        </is>
      </c>
      <c r="F1196" s="4" t="n">
        <v>1798.96</v>
      </c>
      <c r="G1196" s="5" t="n">
        <v>9</v>
      </c>
    </row>
    <row r="1197">
      <c r="A1197" s="2" t="n">
        <v>45878</v>
      </c>
      <c r="B1197" s="3">
        <f>MONTH(tbl_Pardavimai[[#This Row],[Data]])</f>
        <v/>
      </c>
      <c r="C1197" t="inlineStr">
        <is>
          <t>Vilnius</t>
        </is>
      </c>
      <c r="D1197" s="3">
        <f>YEAR(tbl_Pardavimai[[#This Row],[Data]])</f>
        <v/>
      </c>
      <c r="E1197" t="inlineStr">
        <is>
          <t>Šviestuvai</t>
        </is>
      </c>
      <c r="F1197" s="4" t="n">
        <v>747.78</v>
      </c>
      <c r="G1197" s="5" t="n">
        <v>8</v>
      </c>
    </row>
    <row r="1198">
      <c r="A1198" s="2" t="n">
        <v>45879</v>
      </c>
      <c r="B1198" s="3">
        <f>MONTH(tbl_Pardavimai[[#This Row],[Data]])</f>
        <v/>
      </c>
      <c r="C1198" t="inlineStr">
        <is>
          <t>Vilnius</t>
        </is>
      </c>
      <c r="D1198" s="3">
        <f>YEAR(tbl_Pardavimai[[#This Row],[Data]])</f>
        <v/>
      </c>
      <c r="E1198" t="inlineStr">
        <is>
          <t>Elektronika</t>
        </is>
      </c>
      <c r="F1198" s="4" t="n">
        <v>1064.45</v>
      </c>
      <c r="G1198" s="5" t="n">
        <v>5</v>
      </c>
    </row>
    <row r="1199">
      <c r="A1199" s="2" t="n">
        <v>45879</v>
      </c>
      <c r="B1199" s="3">
        <f>MONTH(tbl_Pardavimai[[#This Row],[Data]])</f>
        <v/>
      </c>
      <c r="C1199" t="inlineStr">
        <is>
          <t>Klaipėda</t>
        </is>
      </c>
      <c r="D1199" s="3">
        <f>YEAR(tbl_Pardavimai[[#This Row],[Data]])</f>
        <v/>
      </c>
      <c r="E1199" t="inlineStr">
        <is>
          <t>Aksesuarai</t>
        </is>
      </c>
      <c r="F1199" s="4" t="n">
        <v>249.75</v>
      </c>
      <c r="G1199" s="5" t="n">
        <v>6</v>
      </c>
    </row>
    <row r="1200">
      <c r="A1200" s="2" t="n">
        <v>45880</v>
      </c>
      <c r="B1200" s="3">
        <f>MONTH(tbl_Pardavimai[[#This Row],[Data]])</f>
        <v/>
      </c>
      <c r="C1200" t="inlineStr">
        <is>
          <t>Vilnius</t>
        </is>
      </c>
      <c r="D1200" s="3">
        <f>YEAR(tbl_Pardavimai[[#This Row],[Data]])</f>
        <v/>
      </c>
      <c r="E1200" t="inlineStr">
        <is>
          <t>Aksesuarai</t>
        </is>
      </c>
      <c r="F1200" s="4" t="n">
        <v>213.99</v>
      </c>
      <c r="G1200" s="5" t="n">
        <v>5</v>
      </c>
    </row>
    <row r="1201">
      <c r="A1201" s="2" t="n">
        <v>45880</v>
      </c>
      <c r="B1201" s="3">
        <f>MONTH(tbl_Pardavimai[[#This Row],[Data]])</f>
        <v/>
      </c>
      <c r="C1201" t="inlineStr">
        <is>
          <t>Vilnius</t>
        </is>
      </c>
      <c r="D1201" s="3">
        <f>YEAR(tbl_Pardavimai[[#This Row],[Data]])</f>
        <v/>
      </c>
      <c r="E1201" t="inlineStr">
        <is>
          <t>Elektronika</t>
        </is>
      </c>
      <c r="F1201" s="4" t="n">
        <v>1640.12</v>
      </c>
      <c r="G1201" s="5" t="n">
        <v>8</v>
      </c>
    </row>
    <row r="1202">
      <c r="A1202" s="2" t="n">
        <v>45881</v>
      </c>
      <c r="B1202" s="3">
        <f>MONTH(tbl_Pardavimai[[#This Row],[Data]])</f>
        <v/>
      </c>
      <c r="C1202" t="inlineStr">
        <is>
          <t>Kaunas</t>
        </is>
      </c>
      <c r="D1202" s="3">
        <f>YEAR(tbl_Pardavimai[[#This Row],[Data]])</f>
        <v/>
      </c>
      <c r="E1202" t="inlineStr">
        <is>
          <t>Aksesuarai</t>
        </is>
      </c>
      <c r="F1202" s="4" t="n">
        <v>414.82</v>
      </c>
      <c r="G1202" s="5" t="n">
        <v>10</v>
      </c>
    </row>
    <row r="1203">
      <c r="A1203" s="2" t="n">
        <v>45881</v>
      </c>
      <c r="B1203" s="3">
        <f>MONTH(tbl_Pardavimai[[#This Row],[Data]])</f>
        <v/>
      </c>
      <c r="C1203" t="inlineStr">
        <is>
          <t>Kaunas</t>
        </is>
      </c>
      <c r="D1203" s="3">
        <f>YEAR(tbl_Pardavimai[[#This Row],[Data]])</f>
        <v/>
      </c>
      <c r="E1203" t="inlineStr">
        <is>
          <t>Aksesuarai</t>
        </is>
      </c>
      <c r="F1203" s="4" t="n">
        <v>239.7</v>
      </c>
      <c r="G1203" s="5" t="n">
        <v>6</v>
      </c>
    </row>
    <row r="1204">
      <c r="A1204" s="2" t="n">
        <v>45882</v>
      </c>
      <c r="B1204" s="3">
        <f>MONTH(tbl_Pardavimai[[#This Row],[Data]])</f>
        <v/>
      </c>
      <c r="C1204" t="inlineStr">
        <is>
          <t>Kaunas</t>
        </is>
      </c>
      <c r="D1204" s="3">
        <f>YEAR(tbl_Pardavimai[[#This Row],[Data]])</f>
        <v/>
      </c>
      <c r="E1204" t="inlineStr">
        <is>
          <t>Elektronika</t>
        </is>
      </c>
      <c r="F1204" s="4" t="n">
        <v>1556.62</v>
      </c>
      <c r="G1204" s="5" t="n">
        <v>8</v>
      </c>
    </row>
    <row r="1205">
      <c r="A1205" s="2" t="n">
        <v>45882</v>
      </c>
      <c r="B1205" s="3">
        <f>MONTH(tbl_Pardavimai[[#This Row],[Data]])</f>
        <v/>
      </c>
      <c r="C1205" t="inlineStr">
        <is>
          <t>Kaunas</t>
        </is>
      </c>
      <c r="D1205" s="3">
        <f>YEAR(tbl_Pardavimai[[#This Row],[Data]])</f>
        <v/>
      </c>
      <c r="E1205" t="inlineStr">
        <is>
          <t>Šviestuvai</t>
        </is>
      </c>
      <c r="F1205" s="4" t="n">
        <v>694.65</v>
      </c>
      <c r="G1205" s="5" t="n">
        <v>8</v>
      </c>
    </row>
    <row r="1206">
      <c r="A1206" s="2" t="n">
        <v>45883</v>
      </c>
      <c r="B1206" s="3">
        <f>MONTH(tbl_Pardavimai[[#This Row],[Data]])</f>
        <v/>
      </c>
      <c r="C1206" t="inlineStr">
        <is>
          <t>Klaipėda</t>
        </is>
      </c>
      <c r="D1206" s="3">
        <f>YEAR(tbl_Pardavimai[[#This Row],[Data]])</f>
        <v/>
      </c>
      <c r="E1206" t="inlineStr">
        <is>
          <t>Aksesuarai</t>
        </is>
      </c>
      <c r="F1206" s="4" t="n">
        <v>284.48</v>
      </c>
      <c r="G1206" s="5" t="n">
        <v>7</v>
      </c>
    </row>
    <row r="1207">
      <c r="A1207" s="2" t="n">
        <v>45883</v>
      </c>
      <c r="B1207" s="3">
        <f>MONTH(tbl_Pardavimai[[#This Row],[Data]])</f>
        <v/>
      </c>
      <c r="C1207" t="inlineStr">
        <is>
          <t>Vilnius</t>
        </is>
      </c>
      <c r="D1207" s="3">
        <f>YEAR(tbl_Pardavimai[[#This Row],[Data]])</f>
        <v/>
      </c>
      <c r="E1207" t="inlineStr">
        <is>
          <t>Buitinė technika</t>
        </is>
      </c>
      <c r="F1207" s="4" t="n">
        <v>1374.36</v>
      </c>
      <c r="G1207" s="5" t="n">
        <v>8</v>
      </c>
    </row>
    <row r="1208">
      <c r="A1208" s="2" t="n">
        <v>45884</v>
      </c>
      <c r="B1208" s="3">
        <f>MONTH(tbl_Pardavimai[[#This Row],[Data]])</f>
        <v/>
      </c>
      <c r="C1208" t="inlineStr">
        <is>
          <t>Vilnius</t>
        </is>
      </c>
      <c r="D1208" s="3">
        <f>YEAR(tbl_Pardavimai[[#This Row],[Data]])</f>
        <v/>
      </c>
      <c r="E1208" t="inlineStr">
        <is>
          <t>Šviestuvai</t>
        </is>
      </c>
      <c r="F1208" s="4" t="n">
        <v>146.78</v>
      </c>
      <c r="G1208" s="5" t="n">
        <v>2</v>
      </c>
    </row>
    <row r="1209">
      <c r="A1209" s="2" t="n">
        <v>45884</v>
      </c>
      <c r="B1209" s="3">
        <f>MONTH(tbl_Pardavimai[[#This Row],[Data]])</f>
        <v/>
      </c>
      <c r="C1209" t="inlineStr">
        <is>
          <t>Klaipėda</t>
        </is>
      </c>
      <c r="D1209" s="3">
        <f>YEAR(tbl_Pardavimai[[#This Row],[Data]])</f>
        <v/>
      </c>
      <c r="E1209" t="inlineStr">
        <is>
          <t>Aksesuarai</t>
        </is>
      </c>
      <c r="F1209" s="4" t="n">
        <v>356.54</v>
      </c>
      <c r="G1209" s="5" t="n">
        <v>10</v>
      </c>
    </row>
    <row r="1210">
      <c r="A1210" s="2" t="n">
        <v>45885</v>
      </c>
      <c r="B1210" s="3">
        <f>MONTH(tbl_Pardavimai[[#This Row],[Data]])</f>
        <v/>
      </c>
      <c r="C1210" t="inlineStr">
        <is>
          <t>Vilnius</t>
        </is>
      </c>
      <c r="D1210" s="3">
        <f>YEAR(tbl_Pardavimai[[#This Row],[Data]])</f>
        <v/>
      </c>
      <c r="E1210" t="inlineStr">
        <is>
          <t>Aksesuarai</t>
        </is>
      </c>
      <c r="F1210" s="4" t="n">
        <v>402.12</v>
      </c>
      <c r="G1210" s="5" t="n">
        <v>10</v>
      </c>
    </row>
    <row r="1211">
      <c r="A1211" s="2" t="n">
        <v>45885</v>
      </c>
      <c r="B1211" s="3">
        <f>MONTH(tbl_Pardavimai[[#This Row],[Data]])</f>
        <v/>
      </c>
      <c r="C1211" t="inlineStr">
        <is>
          <t>Vilnius</t>
        </is>
      </c>
      <c r="D1211" s="3">
        <f>YEAR(tbl_Pardavimai[[#This Row],[Data]])</f>
        <v/>
      </c>
      <c r="E1211" t="inlineStr">
        <is>
          <t>Aksesuarai</t>
        </is>
      </c>
      <c r="F1211" s="4" t="n">
        <v>308.7</v>
      </c>
      <c r="G1211" s="5" t="n">
        <v>7</v>
      </c>
    </row>
    <row r="1212">
      <c r="A1212" s="2" t="n">
        <v>45886</v>
      </c>
      <c r="B1212" s="3">
        <f>MONTH(tbl_Pardavimai[[#This Row],[Data]])</f>
        <v/>
      </c>
      <c r="C1212" t="inlineStr">
        <is>
          <t>Kaunas</t>
        </is>
      </c>
      <c r="D1212" s="3">
        <f>YEAR(tbl_Pardavimai[[#This Row],[Data]])</f>
        <v/>
      </c>
      <c r="E1212" t="inlineStr">
        <is>
          <t>Elektronika</t>
        </is>
      </c>
      <c r="F1212" s="4" t="n">
        <v>929.24</v>
      </c>
      <c r="G1212" s="5" t="n">
        <v>5</v>
      </c>
    </row>
    <row r="1213">
      <c r="A1213" s="2" t="n">
        <v>45886</v>
      </c>
      <c r="B1213" s="3">
        <f>MONTH(tbl_Pardavimai[[#This Row],[Data]])</f>
        <v/>
      </c>
      <c r="C1213" t="inlineStr">
        <is>
          <t>Vilnius</t>
        </is>
      </c>
      <c r="D1213" s="3">
        <f>YEAR(tbl_Pardavimai[[#This Row],[Data]])</f>
        <v/>
      </c>
      <c r="E1213" t="inlineStr">
        <is>
          <t>Elektronika</t>
        </is>
      </c>
      <c r="F1213" s="4" t="n">
        <v>654.22</v>
      </c>
      <c r="G1213" s="5" t="n">
        <v>3</v>
      </c>
    </row>
    <row r="1214">
      <c r="A1214" s="2" t="n">
        <v>45887</v>
      </c>
      <c r="B1214" s="3">
        <f>MONTH(tbl_Pardavimai[[#This Row],[Data]])</f>
        <v/>
      </c>
      <c r="C1214" t="inlineStr">
        <is>
          <t>Kaunas</t>
        </is>
      </c>
      <c r="D1214" s="3">
        <f>YEAR(tbl_Pardavimai[[#This Row],[Data]])</f>
        <v/>
      </c>
      <c r="E1214" t="inlineStr">
        <is>
          <t>Buitinė technika</t>
        </is>
      </c>
      <c r="F1214" s="4" t="n">
        <v>1222.24</v>
      </c>
      <c r="G1214" s="5" t="n">
        <v>8</v>
      </c>
    </row>
    <row r="1215">
      <c r="A1215" s="2" t="n">
        <v>45887</v>
      </c>
      <c r="B1215" s="3">
        <f>MONTH(tbl_Pardavimai[[#This Row],[Data]])</f>
        <v/>
      </c>
      <c r="C1215" t="inlineStr">
        <is>
          <t>Vilnius</t>
        </is>
      </c>
      <c r="D1215" s="3">
        <f>YEAR(tbl_Pardavimai[[#This Row],[Data]])</f>
        <v/>
      </c>
      <c r="E1215" t="inlineStr">
        <is>
          <t>Elektronika</t>
        </is>
      </c>
      <c r="F1215" s="4" t="n">
        <v>1035.68</v>
      </c>
      <c r="G1215" s="5" t="n">
        <v>5</v>
      </c>
    </row>
    <row r="1216">
      <c r="A1216" s="2" t="n">
        <v>45888</v>
      </c>
      <c r="B1216" s="3">
        <f>MONTH(tbl_Pardavimai[[#This Row],[Data]])</f>
        <v/>
      </c>
      <c r="C1216" t="inlineStr">
        <is>
          <t>Klaipėda</t>
        </is>
      </c>
      <c r="D1216" s="3">
        <f>YEAR(tbl_Pardavimai[[#This Row],[Data]])</f>
        <v/>
      </c>
      <c r="E1216" t="inlineStr">
        <is>
          <t>Šviestuvai</t>
        </is>
      </c>
      <c r="F1216" s="4" t="n">
        <v>601.9400000000001</v>
      </c>
      <c r="G1216" s="5" t="n">
        <v>7</v>
      </c>
    </row>
    <row r="1217">
      <c r="A1217" s="2" t="n">
        <v>45888</v>
      </c>
      <c r="B1217" s="3">
        <f>MONTH(tbl_Pardavimai[[#This Row],[Data]])</f>
        <v/>
      </c>
      <c r="C1217" t="inlineStr">
        <is>
          <t>Vilnius</t>
        </is>
      </c>
      <c r="D1217" s="3">
        <f>YEAR(tbl_Pardavimai[[#This Row],[Data]])</f>
        <v/>
      </c>
      <c r="E1217" t="inlineStr">
        <is>
          <t>Buitinė technika</t>
        </is>
      </c>
      <c r="F1217" s="4" t="n">
        <v>1171.85</v>
      </c>
      <c r="G1217" s="5" t="n">
        <v>8</v>
      </c>
    </row>
    <row r="1218">
      <c r="A1218" s="2" t="n">
        <v>45889</v>
      </c>
      <c r="B1218" s="3">
        <f>MONTH(tbl_Pardavimai[[#This Row],[Data]])</f>
        <v/>
      </c>
      <c r="C1218" t="inlineStr">
        <is>
          <t>Vilnius</t>
        </is>
      </c>
      <c r="D1218" s="3">
        <f>YEAR(tbl_Pardavimai[[#This Row],[Data]])</f>
        <v/>
      </c>
      <c r="E1218" t="inlineStr">
        <is>
          <t>Elektronika</t>
        </is>
      </c>
      <c r="F1218" s="4" t="n">
        <v>547.5599999999999</v>
      </c>
      <c r="G1218" s="5" t="n">
        <v>3</v>
      </c>
    </row>
    <row r="1219">
      <c r="A1219" s="2" t="n">
        <v>45889</v>
      </c>
      <c r="B1219" s="3">
        <f>MONTH(tbl_Pardavimai[[#This Row],[Data]])</f>
        <v/>
      </c>
      <c r="C1219" t="inlineStr">
        <is>
          <t>Kaunas</t>
        </is>
      </c>
      <c r="D1219" s="3">
        <f>YEAR(tbl_Pardavimai[[#This Row],[Data]])</f>
        <v/>
      </c>
      <c r="E1219" t="inlineStr">
        <is>
          <t>Šviestuvai</t>
        </is>
      </c>
      <c r="F1219" s="4" t="n">
        <v>148.05</v>
      </c>
      <c r="G1219" s="5" t="n">
        <v>2</v>
      </c>
    </row>
    <row r="1220">
      <c r="A1220" s="2" t="n">
        <v>45889</v>
      </c>
      <c r="B1220" s="3">
        <f>MONTH(tbl_Pardavimai[[#This Row],[Data]])</f>
        <v/>
      </c>
      <c r="C1220" t="inlineStr">
        <is>
          <t>Vilnius</t>
        </is>
      </c>
      <c r="D1220" s="3">
        <f>YEAR(tbl_Pardavimai[[#This Row],[Data]])</f>
        <v/>
      </c>
      <c r="E1220" t="inlineStr">
        <is>
          <t>Buitinė technika</t>
        </is>
      </c>
      <c r="F1220" s="4" t="n">
        <v>1362.4</v>
      </c>
      <c r="G1220" s="5" t="n">
        <v>8</v>
      </c>
    </row>
    <row r="1221">
      <c r="A1221" s="2" t="n">
        <v>45890</v>
      </c>
      <c r="B1221" s="3">
        <f>MONTH(tbl_Pardavimai[[#This Row],[Data]])</f>
        <v/>
      </c>
      <c r="C1221" t="inlineStr">
        <is>
          <t>Vilnius</t>
        </is>
      </c>
      <c r="D1221" s="3">
        <f>YEAR(tbl_Pardavimai[[#This Row],[Data]])</f>
        <v/>
      </c>
      <c r="E1221" t="inlineStr">
        <is>
          <t>Buitinė technika</t>
        </is>
      </c>
      <c r="F1221" s="4" t="n">
        <v>848.0700000000001</v>
      </c>
      <c r="G1221" s="5" t="n">
        <v>5</v>
      </c>
    </row>
    <row r="1222">
      <c r="A1222" s="2" t="n">
        <v>45890</v>
      </c>
      <c r="B1222" s="3">
        <f>MONTH(tbl_Pardavimai[[#This Row],[Data]])</f>
        <v/>
      </c>
      <c r="C1222" t="inlineStr">
        <is>
          <t>Klaipėda</t>
        </is>
      </c>
      <c r="D1222" s="3">
        <f>YEAR(tbl_Pardavimai[[#This Row],[Data]])</f>
        <v/>
      </c>
      <c r="E1222" t="inlineStr">
        <is>
          <t>Šviestuvai</t>
        </is>
      </c>
      <c r="F1222" s="4" t="n">
        <v>320.98</v>
      </c>
      <c r="G1222" s="5" t="n">
        <v>4</v>
      </c>
    </row>
    <row r="1223">
      <c r="A1223" s="2" t="n">
        <v>45891</v>
      </c>
      <c r="B1223" s="3">
        <f>MONTH(tbl_Pardavimai[[#This Row],[Data]])</f>
        <v/>
      </c>
      <c r="C1223" t="inlineStr">
        <is>
          <t>Vilnius</t>
        </is>
      </c>
      <c r="D1223" s="3">
        <f>YEAR(tbl_Pardavimai[[#This Row],[Data]])</f>
        <v/>
      </c>
      <c r="E1223" t="inlineStr">
        <is>
          <t>Buitinė technika</t>
        </is>
      </c>
      <c r="F1223" s="4" t="n">
        <v>1194.97</v>
      </c>
      <c r="G1223" s="5" t="n">
        <v>7</v>
      </c>
    </row>
    <row r="1224">
      <c r="A1224" s="2" t="n">
        <v>45891</v>
      </c>
      <c r="B1224" s="3">
        <f>MONTH(tbl_Pardavimai[[#This Row],[Data]])</f>
        <v/>
      </c>
      <c r="C1224" t="inlineStr">
        <is>
          <t>Vilnius</t>
        </is>
      </c>
      <c r="D1224" s="3">
        <f>YEAR(tbl_Pardavimai[[#This Row],[Data]])</f>
        <v/>
      </c>
      <c r="E1224" t="inlineStr">
        <is>
          <t>Elektronika</t>
        </is>
      </c>
      <c r="F1224" s="4" t="n">
        <v>875.47</v>
      </c>
      <c r="G1224" s="5" t="n">
        <v>4</v>
      </c>
    </row>
    <row r="1225">
      <c r="A1225" s="2" t="n">
        <v>45892</v>
      </c>
      <c r="B1225" s="3">
        <f>MONTH(tbl_Pardavimai[[#This Row],[Data]])</f>
        <v/>
      </c>
      <c r="C1225" t="inlineStr">
        <is>
          <t>Kaunas</t>
        </is>
      </c>
      <c r="D1225" s="3">
        <f>YEAR(tbl_Pardavimai[[#This Row],[Data]])</f>
        <v/>
      </c>
      <c r="E1225" t="inlineStr">
        <is>
          <t>Elektronika</t>
        </is>
      </c>
      <c r="F1225" s="4" t="n">
        <v>1769.47</v>
      </c>
      <c r="G1225" s="5" t="n">
        <v>9</v>
      </c>
    </row>
    <row r="1226">
      <c r="A1226" s="2" t="n">
        <v>45892</v>
      </c>
      <c r="B1226" s="3">
        <f>MONTH(tbl_Pardavimai[[#This Row],[Data]])</f>
        <v/>
      </c>
      <c r="C1226" t="inlineStr">
        <is>
          <t>Vilnius</t>
        </is>
      </c>
      <c r="D1226" s="3">
        <f>YEAR(tbl_Pardavimai[[#This Row],[Data]])</f>
        <v/>
      </c>
      <c r="E1226" t="inlineStr">
        <is>
          <t>Buitinė technika</t>
        </is>
      </c>
      <c r="F1226" s="4" t="n">
        <v>468.2</v>
      </c>
      <c r="G1226" s="5" t="n">
        <v>3</v>
      </c>
    </row>
    <row r="1227">
      <c r="A1227" s="2" t="n">
        <v>45892</v>
      </c>
      <c r="B1227" s="3">
        <f>MONTH(tbl_Pardavimai[[#This Row],[Data]])</f>
        <v/>
      </c>
      <c r="C1227" t="inlineStr">
        <is>
          <t>Vilnius</t>
        </is>
      </c>
      <c r="D1227" s="3">
        <f>YEAR(tbl_Pardavimai[[#This Row],[Data]])</f>
        <v/>
      </c>
      <c r="E1227" t="inlineStr">
        <is>
          <t>Aksesuarai</t>
        </is>
      </c>
      <c r="F1227" s="4" t="n">
        <v>379.34</v>
      </c>
      <c r="G1227" s="5" t="n">
        <v>9</v>
      </c>
    </row>
    <row r="1228">
      <c r="A1228" s="2" t="n">
        <v>45893</v>
      </c>
      <c r="B1228" s="3">
        <f>MONTH(tbl_Pardavimai[[#This Row],[Data]])</f>
        <v/>
      </c>
      <c r="C1228" t="inlineStr">
        <is>
          <t>Klaipėda</t>
        </is>
      </c>
      <c r="D1228" s="3">
        <f>YEAR(tbl_Pardavimai[[#This Row],[Data]])</f>
        <v/>
      </c>
      <c r="E1228" t="inlineStr">
        <is>
          <t>Buitinė technika</t>
        </is>
      </c>
      <c r="F1228" s="4" t="n">
        <v>1278.36</v>
      </c>
      <c r="G1228" s="5" t="n">
        <v>8</v>
      </c>
    </row>
    <row r="1229">
      <c r="A1229" s="2" t="n">
        <v>45893</v>
      </c>
      <c r="B1229" s="3">
        <f>MONTH(tbl_Pardavimai[[#This Row],[Data]])</f>
        <v/>
      </c>
      <c r="C1229" t="inlineStr">
        <is>
          <t>Kaunas</t>
        </is>
      </c>
      <c r="D1229" s="3">
        <f>YEAR(tbl_Pardavimai[[#This Row],[Data]])</f>
        <v/>
      </c>
      <c r="E1229" t="inlineStr">
        <is>
          <t>Šviestuvai</t>
        </is>
      </c>
      <c r="F1229" s="4" t="n">
        <v>639.08</v>
      </c>
      <c r="G1229" s="5" t="n">
        <v>7</v>
      </c>
    </row>
    <row r="1230">
      <c r="A1230" s="2" t="n">
        <v>45894</v>
      </c>
      <c r="B1230" s="3">
        <f>MONTH(tbl_Pardavimai[[#This Row],[Data]])</f>
        <v/>
      </c>
      <c r="C1230" t="inlineStr">
        <is>
          <t>Kaunas</t>
        </is>
      </c>
      <c r="D1230" s="3">
        <f>YEAR(tbl_Pardavimai[[#This Row],[Data]])</f>
        <v/>
      </c>
      <c r="E1230" t="inlineStr">
        <is>
          <t>Šviestuvai</t>
        </is>
      </c>
      <c r="F1230" s="4" t="n">
        <v>339.81</v>
      </c>
      <c r="G1230" s="5" t="n">
        <v>4</v>
      </c>
    </row>
    <row r="1231">
      <c r="A1231" s="2" t="n">
        <v>45895</v>
      </c>
      <c r="B1231" s="3">
        <f>MONTH(tbl_Pardavimai[[#This Row],[Data]])</f>
        <v/>
      </c>
      <c r="C1231" t="inlineStr">
        <is>
          <t>Vilnius</t>
        </is>
      </c>
      <c r="D1231" s="3">
        <f>YEAR(tbl_Pardavimai[[#This Row],[Data]])</f>
        <v/>
      </c>
      <c r="E1231" t="inlineStr">
        <is>
          <t>Aksesuarai</t>
        </is>
      </c>
      <c r="F1231" s="4" t="n">
        <v>240.34</v>
      </c>
      <c r="G1231" s="5" t="n">
        <v>6</v>
      </c>
    </row>
    <row r="1232">
      <c r="A1232" s="2" t="n">
        <v>45896</v>
      </c>
      <c r="B1232" s="3">
        <f>MONTH(tbl_Pardavimai[[#This Row],[Data]])</f>
        <v/>
      </c>
      <c r="C1232" t="inlineStr">
        <is>
          <t>Vilnius</t>
        </is>
      </c>
      <c r="D1232" s="3">
        <f>YEAR(tbl_Pardavimai[[#This Row],[Data]])</f>
        <v/>
      </c>
      <c r="E1232" t="inlineStr">
        <is>
          <t>Aksesuarai</t>
        </is>
      </c>
      <c r="F1232" s="4" t="n">
        <v>176.73</v>
      </c>
      <c r="G1232" s="5" t="n">
        <v>4</v>
      </c>
    </row>
    <row r="1233">
      <c r="A1233" s="2" t="n">
        <v>45896</v>
      </c>
      <c r="B1233" s="3">
        <f>MONTH(tbl_Pardavimai[[#This Row],[Data]])</f>
        <v/>
      </c>
      <c r="C1233" t="inlineStr">
        <is>
          <t>Kaunas</t>
        </is>
      </c>
      <c r="D1233" s="3">
        <f>YEAR(tbl_Pardavimai[[#This Row],[Data]])</f>
        <v/>
      </c>
      <c r="E1233" t="inlineStr">
        <is>
          <t>Elektronika</t>
        </is>
      </c>
      <c r="F1233" s="4" t="n">
        <v>987.5</v>
      </c>
      <c r="G1233" s="5" t="n">
        <v>5</v>
      </c>
    </row>
    <row r="1234">
      <c r="A1234" s="2" t="n">
        <v>45896</v>
      </c>
      <c r="B1234" s="3">
        <f>MONTH(tbl_Pardavimai[[#This Row],[Data]])</f>
        <v/>
      </c>
      <c r="C1234" t="inlineStr">
        <is>
          <t>Vilnius</t>
        </is>
      </c>
      <c r="D1234" s="3">
        <f>YEAR(tbl_Pardavimai[[#This Row],[Data]])</f>
        <v/>
      </c>
      <c r="E1234" t="inlineStr">
        <is>
          <t>Aksesuarai</t>
        </is>
      </c>
      <c r="F1234" s="4" t="n">
        <v>348.85</v>
      </c>
      <c r="G1234" s="5" t="n">
        <v>7</v>
      </c>
    </row>
    <row r="1235">
      <c r="A1235" s="2" t="n">
        <v>45897</v>
      </c>
      <c r="B1235" s="3">
        <f>MONTH(tbl_Pardavimai[[#This Row],[Data]])</f>
        <v/>
      </c>
      <c r="C1235" t="inlineStr">
        <is>
          <t>Klaipėda</t>
        </is>
      </c>
      <c r="D1235" s="3">
        <f>YEAR(tbl_Pardavimai[[#This Row],[Data]])</f>
        <v/>
      </c>
      <c r="E1235" t="inlineStr">
        <is>
          <t>Buitinė technika</t>
        </is>
      </c>
      <c r="F1235" s="4" t="n">
        <v>1776.89</v>
      </c>
      <c r="G1235" s="5" t="n">
        <v>10</v>
      </c>
    </row>
    <row r="1236">
      <c r="A1236" s="2" t="n">
        <v>45897</v>
      </c>
      <c r="B1236" s="3">
        <f>MONTH(tbl_Pardavimai[[#This Row],[Data]])</f>
        <v/>
      </c>
      <c r="C1236" t="inlineStr">
        <is>
          <t>Kaunas</t>
        </is>
      </c>
      <c r="D1236" s="3">
        <f>YEAR(tbl_Pardavimai[[#This Row],[Data]])</f>
        <v/>
      </c>
      <c r="E1236" t="inlineStr">
        <is>
          <t>Šviestuvai</t>
        </is>
      </c>
      <c r="F1236" s="4" t="n">
        <v>362.27</v>
      </c>
      <c r="G1236" s="5" t="n">
        <v>4</v>
      </c>
    </row>
    <row r="1237">
      <c r="A1237" s="2" t="n">
        <v>45897</v>
      </c>
      <c r="B1237" s="3">
        <f>MONTH(tbl_Pardavimai[[#This Row],[Data]])</f>
        <v/>
      </c>
      <c r="C1237" t="inlineStr">
        <is>
          <t>Vilnius</t>
        </is>
      </c>
      <c r="D1237" s="3">
        <f>YEAR(tbl_Pardavimai[[#This Row],[Data]])</f>
        <v/>
      </c>
      <c r="E1237" t="inlineStr">
        <is>
          <t>Aksesuarai</t>
        </is>
      </c>
      <c r="F1237" s="4" t="n">
        <v>281.1</v>
      </c>
      <c r="G1237" s="5" t="n">
        <v>6</v>
      </c>
    </row>
    <row r="1238">
      <c r="A1238" s="2" t="n">
        <v>45898</v>
      </c>
      <c r="B1238" s="3">
        <f>MONTH(tbl_Pardavimai[[#This Row],[Data]])</f>
        <v/>
      </c>
      <c r="C1238" t="inlineStr">
        <is>
          <t>Kaunas</t>
        </is>
      </c>
      <c r="D1238" s="3">
        <f>YEAR(tbl_Pardavimai[[#This Row],[Data]])</f>
        <v/>
      </c>
      <c r="E1238" t="inlineStr">
        <is>
          <t>Buitinė technika</t>
        </is>
      </c>
      <c r="F1238" s="4" t="n">
        <v>627.47</v>
      </c>
      <c r="G1238" s="5" t="n">
        <v>4</v>
      </c>
    </row>
    <row r="1239">
      <c r="A1239" s="2" t="n">
        <v>45898</v>
      </c>
      <c r="B1239" s="3">
        <f>MONTH(tbl_Pardavimai[[#This Row],[Data]])</f>
        <v/>
      </c>
      <c r="C1239" t="inlineStr">
        <is>
          <t>Kaunas</t>
        </is>
      </c>
      <c r="D1239" s="3">
        <f>YEAR(tbl_Pardavimai[[#This Row],[Data]])</f>
        <v/>
      </c>
      <c r="E1239" t="inlineStr">
        <is>
          <t>Aksesuarai</t>
        </is>
      </c>
      <c r="F1239" s="4" t="n">
        <v>232.86</v>
      </c>
      <c r="G1239" s="5" t="n">
        <v>6</v>
      </c>
    </row>
    <row r="1240">
      <c r="A1240" s="2" t="n">
        <v>45899</v>
      </c>
      <c r="B1240" s="3">
        <f>MONTH(tbl_Pardavimai[[#This Row],[Data]])</f>
        <v/>
      </c>
      <c r="C1240" t="inlineStr">
        <is>
          <t>Vilnius</t>
        </is>
      </c>
      <c r="D1240" s="3">
        <f>YEAR(tbl_Pardavimai[[#This Row],[Data]])</f>
        <v/>
      </c>
      <c r="E1240" t="inlineStr">
        <is>
          <t>Buitinė technika</t>
        </is>
      </c>
      <c r="F1240" s="4" t="n">
        <v>1432.47</v>
      </c>
      <c r="G1240" s="5" t="n">
        <v>9</v>
      </c>
    </row>
    <row r="1241">
      <c r="A1241" s="2" t="n">
        <v>45899</v>
      </c>
      <c r="B1241" s="3">
        <f>MONTH(tbl_Pardavimai[[#This Row],[Data]])</f>
        <v/>
      </c>
      <c r="C1241" t="inlineStr">
        <is>
          <t>Vilnius</t>
        </is>
      </c>
      <c r="D1241" s="3">
        <f>YEAR(tbl_Pardavimai[[#This Row],[Data]])</f>
        <v/>
      </c>
      <c r="E1241" t="inlineStr">
        <is>
          <t>Šviestuvai</t>
        </is>
      </c>
      <c r="F1241" s="4" t="n">
        <v>353.52</v>
      </c>
      <c r="G1241" s="5" t="n">
        <v>4</v>
      </c>
    </row>
    <row r="1242">
      <c r="A1242" s="2" t="n">
        <v>45899</v>
      </c>
      <c r="B1242" s="3">
        <f>MONTH(tbl_Pardavimai[[#This Row],[Data]])</f>
        <v/>
      </c>
      <c r="C1242" t="inlineStr">
        <is>
          <t>Kaunas</t>
        </is>
      </c>
      <c r="D1242" s="3">
        <f>YEAR(tbl_Pardavimai[[#This Row],[Data]])</f>
        <v/>
      </c>
      <c r="E1242" t="inlineStr">
        <is>
          <t>Buitinė technika</t>
        </is>
      </c>
      <c r="F1242" s="4" t="n">
        <v>1041.22</v>
      </c>
      <c r="G1242" s="5" t="n">
        <v>6</v>
      </c>
    </row>
    <row r="1243">
      <c r="A1243" s="2" t="n">
        <v>45900</v>
      </c>
      <c r="B1243" s="3">
        <f>MONTH(tbl_Pardavimai[[#This Row],[Data]])</f>
        <v/>
      </c>
      <c r="C1243" t="inlineStr">
        <is>
          <t>Vilnius</t>
        </is>
      </c>
      <c r="D1243" s="3">
        <f>YEAR(tbl_Pardavimai[[#This Row],[Data]])</f>
        <v/>
      </c>
      <c r="E1243" t="inlineStr">
        <is>
          <t>Elektronika</t>
        </is>
      </c>
      <c r="F1243" s="4" t="n">
        <v>436.08</v>
      </c>
      <c r="G1243" s="5" t="n">
        <v>2</v>
      </c>
    </row>
    <row r="1244">
      <c r="A1244" s="2" t="n">
        <v>45900</v>
      </c>
      <c r="B1244" s="3">
        <f>MONTH(tbl_Pardavimai[[#This Row],[Data]])</f>
        <v/>
      </c>
      <c r="C1244" t="inlineStr">
        <is>
          <t>Vilnius</t>
        </is>
      </c>
      <c r="D1244" s="3">
        <f>YEAR(tbl_Pardavimai[[#This Row],[Data]])</f>
        <v/>
      </c>
      <c r="E1244" t="inlineStr">
        <is>
          <t>Elektronika</t>
        </is>
      </c>
      <c r="F1244" s="4" t="n">
        <v>1963.95</v>
      </c>
      <c r="G1244" s="5" t="n">
        <v>10</v>
      </c>
    </row>
    <row r="1245">
      <c r="A1245" s="2" t="n">
        <v>45900</v>
      </c>
      <c r="B1245" s="3">
        <f>MONTH(tbl_Pardavimai[[#This Row],[Data]])</f>
        <v/>
      </c>
      <c r="C1245" t="inlineStr">
        <is>
          <t>Kaunas</t>
        </is>
      </c>
      <c r="D1245" s="3">
        <f>YEAR(tbl_Pardavimai[[#This Row],[Data]])</f>
        <v/>
      </c>
      <c r="E1245" t="inlineStr">
        <is>
          <t>Elektronika</t>
        </is>
      </c>
      <c r="F1245" s="4" t="n">
        <v>545.42</v>
      </c>
      <c r="G1245" s="5" t="n">
        <v>3</v>
      </c>
    </row>
    <row r="1246">
      <c r="A1246" s="2" t="n">
        <v>45901</v>
      </c>
      <c r="B1246" s="3">
        <f>MONTH(tbl_Pardavimai[[#This Row],[Data]])</f>
        <v/>
      </c>
      <c r="C1246" t="inlineStr">
        <is>
          <t>Vilnius</t>
        </is>
      </c>
      <c r="D1246" s="3">
        <f>YEAR(tbl_Pardavimai[[#This Row],[Data]])</f>
        <v/>
      </c>
      <c r="E1246" t="inlineStr">
        <is>
          <t>Aksesuarai</t>
        </is>
      </c>
      <c r="F1246" s="4" t="n">
        <v>187.97</v>
      </c>
      <c r="G1246" s="5" t="n">
        <v>5</v>
      </c>
    </row>
    <row r="1247">
      <c r="A1247" s="2" t="n">
        <v>45901</v>
      </c>
      <c r="B1247" s="3">
        <f>MONTH(tbl_Pardavimai[[#This Row],[Data]])</f>
        <v/>
      </c>
      <c r="C1247" t="inlineStr">
        <is>
          <t>Kaunas</t>
        </is>
      </c>
      <c r="D1247" s="3">
        <f>YEAR(tbl_Pardavimai[[#This Row],[Data]])</f>
        <v/>
      </c>
      <c r="E1247" t="inlineStr">
        <is>
          <t>Buitinė technika</t>
        </is>
      </c>
      <c r="F1247" s="4" t="n">
        <v>829.9400000000001</v>
      </c>
      <c r="G1247" s="5" t="n">
        <v>5</v>
      </c>
    </row>
    <row r="1248">
      <c r="A1248" s="2" t="n">
        <v>45901</v>
      </c>
      <c r="B1248" s="3">
        <f>MONTH(tbl_Pardavimai[[#This Row],[Data]])</f>
        <v/>
      </c>
      <c r="C1248" t="inlineStr">
        <is>
          <t>Vilnius</t>
        </is>
      </c>
      <c r="D1248" s="3">
        <f>YEAR(tbl_Pardavimai[[#This Row],[Data]])</f>
        <v/>
      </c>
      <c r="E1248" t="inlineStr">
        <is>
          <t>Aksesuarai</t>
        </is>
      </c>
      <c r="F1248" s="4" t="n">
        <v>130.48</v>
      </c>
      <c r="G1248" s="5" t="n">
        <v>3</v>
      </c>
    </row>
    <row r="1249">
      <c r="A1249" s="2" t="n">
        <v>45902</v>
      </c>
      <c r="B1249" s="3">
        <f>MONTH(tbl_Pardavimai[[#This Row],[Data]])</f>
        <v/>
      </c>
      <c r="C1249" t="inlineStr">
        <is>
          <t>Kaunas</t>
        </is>
      </c>
      <c r="D1249" s="3">
        <f>YEAR(tbl_Pardavimai[[#This Row],[Data]])</f>
        <v/>
      </c>
      <c r="E1249" t="inlineStr">
        <is>
          <t>Elektronika</t>
        </is>
      </c>
      <c r="F1249" s="4" t="n">
        <v>572.75</v>
      </c>
      <c r="G1249" s="5" t="n">
        <v>3</v>
      </c>
    </row>
    <row r="1250">
      <c r="A1250" s="2" t="n">
        <v>45902</v>
      </c>
      <c r="B1250" s="3">
        <f>MONTH(tbl_Pardavimai[[#This Row],[Data]])</f>
        <v/>
      </c>
      <c r="C1250" t="inlineStr">
        <is>
          <t>Kaunas</t>
        </is>
      </c>
      <c r="D1250" s="3">
        <f>YEAR(tbl_Pardavimai[[#This Row],[Data]])</f>
        <v/>
      </c>
      <c r="E1250" t="inlineStr">
        <is>
          <t>Elektronika</t>
        </is>
      </c>
      <c r="F1250" s="4" t="n">
        <v>1868.06</v>
      </c>
      <c r="G1250" s="5" t="n">
        <v>10</v>
      </c>
    </row>
    <row r="1251">
      <c r="A1251" s="2" t="n">
        <v>45903</v>
      </c>
      <c r="B1251" s="3">
        <f>MONTH(tbl_Pardavimai[[#This Row],[Data]])</f>
        <v/>
      </c>
      <c r="C1251" t="inlineStr">
        <is>
          <t>Klaipėda</t>
        </is>
      </c>
      <c r="D1251" s="3">
        <f>YEAR(tbl_Pardavimai[[#This Row],[Data]])</f>
        <v/>
      </c>
      <c r="E1251" t="inlineStr">
        <is>
          <t>Šviestuvai</t>
        </is>
      </c>
      <c r="F1251" s="4" t="n">
        <v>448.9</v>
      </c>
      <c r="G1251" s="5" t="n">
        <v>5</v>
      </c>
    </row>
    <row r="1252">
      <c r="A1252" s="2" t="n">
        <v>45903</v>
      </c>
      <c r="B1252" s="3">
        <f>MONTH(tbl_Pardavimai[[#This Row],[Data]])</f>
        <v/>
      </c>
      <c r="C1252" t="inlineStr">
        <is>
          <t>Kaunas</t>
        </is>
      </c>
      <c r="D1252" s="3">
        <f>YEAR(tbl_Pardavimai[[#This Row],[Data]])</f>
        <v/>
      </c>
      <c r="E1252" t="inlineStr">
        <is>
          <t>Elektronika</t>
        </is>
      </c>
      <c r="F1252" s="4" t="n">
        <v>1234.53</v>
      </c>
      <c r="G1252" s="5" t="n">
        <v>7</v>
      </c>
    </row>
    <row r="1253">
      <c r="A1253" s="2" t="n">
        <v>45904</v>
      </c>
      <c r="B1253" s="3">
        <f>MONTH(tbl_Pardavimai[[#This Row],[Data]])</f>
        <v/>
      </c>
      <c r="C1253" t="inlineStr">
        <is>
          <t>Kaunas</t>
        </is>
      </c>
      <c r="D1253" s="3">
        <f>YEAR(tbl_Pardavimai[[#This Row],[Data]])</f>
        <v/>
      </c>
      <c r="E1253" t="inlineStr">
        <is>
          <t>Elektronika</t>
        </is>
      </c>
      <c r="F1253" s="4" t="n">
        <v>1490.56</v>
      </c>
      <c r="G1253" s="5" t="n">
        <v>8</v>
      </c>
    </row>
    <row r="1254">
      <c r="A1254" s="2" t="n">
        <v>45904</v>
      </c>
      <c r="B1254" s="3">
        <f>MONTH(tbl_Pardavimai[[#This Row],[Data]])</f>
        <v/>
      </c>
      <c r="C1254" t="inlineStr">
        <is>
          <t>Klaipėda</t>
        </is>
      </c>
      <c r="D1254" s="3">
        <f>YEAR(tbl_Pardavimai[[#This Row],[Data]])</f>
        <v/>
      </c>
      <c r="E1254" t="inlineStr">
        <is>
          <t>Buitinė technika</t>
        </is>
      </c>
      <c r="F1254" s="4" t="n">
        <v>722.35</v>
      </c>
      <c r="G1254" s="5" t="n">
        <v>4</v>
      </c>
    </row>
    <row r="1255">
      <c r="A1255" s="2" t="n">
        <v>45905</v>
      </c>
      <c r="B1255" s="3">
        <f>MONTH(tbl_Pardavimai[[#This Row],[Data]])</f>
        <v/>
      </c>
      <c r="C1255" t="inlineStr">
        <is>
          <t>Klaipėda</t>
        </is>
      </c>
      <c r="D1255" s="3">
        <f>YEAR(tbl_Pardavimai[[#This Row],[Data]])</f>
        <v/>
      </c>
      <c r="E1255" t="inlineStr">
        <is>
          <t>Buitinė technika</t>
        </is>
      </c>
      <c r="F1255" s="4" t="n">
        <v>1648.7</v>
      </c>
      <c r="G1255" s="5" t="n">
        <v>10</v>
      </c>
    </row>
    <row r="1256">
      <c r="A1256" s="2" t="n">
        <v>45905</v>
      </c>
      <c r="B1256" s="3">
        <f>MONTH(tbl_Pardavimai[[#This Row],[Data]])</f>
        <v/>
      </c>
      <c r="C1256" t="inlineStr">
        <is>
          <t>Vilnius</t>
        </is>
      </c>
      <c r="D1256" s="3">
        <f>YEAR(tbl_Pardavimai[[#This Row],[Data]])</f>
        <v/>
      </c>
      <c r="E1256" t="inlineStr">
        <is>
          <t>Elektronika</t>
        </is>
      </c>
      <c r="F1256" s="4" t="n">
        <v>1594.97</v>
      </c>
      <c r="G1256" s="5" t="n">
        <v>8</v>
      </c>
    </row>
    <row r="1257">
      <c r="A1257" s="2" t="n">
        <v>45906</v>
      </c>
      <c r="B1257" s="3">
        <f>MONTH(tbl_Pardavimai[[#This Row],[Data]])</f>
        <v/>
      </c>
      <c r="C1257" t="inlineStr">
        <is>
          <t>Klaipėda</t>
        </is>
      </c>
      <c r="D1257" s="3">
        <f>YEAR(tbl_Pardavimai[[#This Row],[Data]])</f>
        <v/>
      </c>
      <c r="E1257" t="inlineStr">
        <is>
          <t>Buitinė technika</t>
        </is>
      </c>
      <c r="F1257" s="4" t="n">
        <v>1191.25</v>
      </c>
      <c r="G1257" s="5" t="n">
        <v>7</v>
      </c>
    </row>
    <row r="1258">
      <c r="A1258" s="2" t="n">
        <v>45906</v>
      </c>
      <c r="B1258" s="3">
        <f>MONTH(tbl_Pardavimai[[#This Row],[Data]])</f>
        <v/>
      </c>
      <c r="C1258" t="inlineStr">
        <is>
          <t>Kaunas</t>
        </is>
      </c>
      <c r="D1258" s="3">
        <f>YEAR(tbl_Pardavimai[[#This Row],[Data]])</f>
        <v/>
      </c>
      <c r="E1258" t="inlineStr">
        <is>
          <t>Elektronika</t>
        </is>
      </c>
      <c r="F1258" s="4" t="n">
        <v>927.51</v>
      </c>
      <c r="G1258" s="5" t="n">
        <v>4</v>
      </c>
    </row>
    <row r="1259">
      <c r="A1259" s="2" t="n">
        <v>45907</v>
      </c>
      <c r="B1259" s="3">
        <f>MONTH(tbl_Pardavimai[[#This Row],[Data]])</f>
        <v/>
      </c>
      <c r="C1259" t="inlineStr">
        <is>
          <t>Vilnius</t>
        </is>
      </c>
      <c r="D1259" s="3">
        <f>YEAR(tbl_Pardavimai[[#This Row],[Data]])</f>
        <v/>
      </c>
      <c r="E1259" t="inlineStr">
        <is>
          <t>Šviestuvai</t>
        </is>
      </c>
      <c r="F1259" s="4" t="n">
        <v>336.86</v>
      </c>
      <c r="G1259" s="5" t="n">
        <v>4</v>
      </c>
    </row>
    <row r="1260">
      <c r="A1260" s="2" t="n">
        <v>45907</v>
      </c>
      <c r="B1260" s="3">
        <f>MONTH(tbl_Pardavimai[[#This Row],[Data]])</f>
        <v/>
      </c>
      <c r="C1260" t="inlineStr">
        <is>
          <t>Vilnius</t>
        </is>
      </c>
      <c r="D1260" s="3">
        <f>YEAR(tbl_Pardavimai[[#This Row],[Data]])</f>
        <v/>
      </c>
      <c r="E1260" t="inlineStr">
        <is>
          <t>Aksesuarai</t>
        </is>
      </c>
      <c r="F1260" s="4" t="n">
        <v>408.57</v>
      </c>
      <c r="G1260" s="5" t="n">
        <v>9</v>
      </c>
    </row>
    <row r="1261">
      <c r="A1261" s="2" t="n">
        <v>45908</v>
      </c>
      <c r="B1261" s="3">
        <f>MONTH(tbl_Pardavimai[[#This Row],[Data]])</f>
        <v/>
      </c>
      <c r="C1261" t="inlineStr">
        <is>
          <t>Vilnius</t>
        </is>
      </c>
      <c r="D1261" s="3">
        <f>YEAR(tbl_Pardavimai[[#This Row],[Data]])</f>
        <v/>
      </c>
      <c r="E1261" t="inlineStr">
        <is>
          <t>Šviestuvai</t>
        </is>
      </c>
      <c r="F1261" s="4" t="n">
        <v>261.13</v>
      </c>
      <c r="G1261" s="5" t="n">
        <v>3</v>
      </c>
    </row>
    <row r="1262">
      <c r="A1262" s="2" t="n">
        <v>45908</v>
      </c>
      <c r="B1262" s="3">
        <f>MONTH(tbl_Pardavimai[[#This Row],[Data]])</f>
        <v/>
      </c>
      <c r="C1262" t="inlineStr">
        <is>
          <t>Kaunas</t>
        </is>
      </c>
      <c r="D1262" s="3">
        <f>YEAR(tbl_Pardavimai[[#This Row],[Data]])</f>
        <v/>
      </c>
      <c r="E1262" t="inlineStr">
        <is>
          <t>Aksesuarai</t>
        </is>
      </c>
      <c r="F1262" s="4" t="n">
        <v>189.26</v>
      </c>
      <c r="G1262" s="5" t="n">
        <v>4</v>
      </c>
    </row>
    <row r="1263">
      <c r="A1263" s="2" t="n">
        <v>45909</v>
      </c>
      <c r="B1263" s="3">
        <f>MONTH(tbl_Pardavimai[[#This Row],[Data]])</f>
        <v/>
      </c>
      <c r="C1263" t="inlineStr">
        <is>
          <t>Kaunas</t>
        </is>
      </c>
      <c r="D1263" s="3">
        <f>YEAR(tbl_Pardavimai[[#This Row],[Data]])</f>
        <v/>
      </c>
      <c r="E1263" t="inlineStr">
        <is>
          <t>Aksesuarai</t>
        </is>
      </c>
      <c r="F1263" s="4" t="n">
        <v>139.95</v>
      </c>
      <c r="G1263" s="5" t="n">
        <v>3</v>
      </c>
    </row>
    <row r="1264">
      <c r="A1264" s="2" t="n">
        <v>45909</v>
      </c>
      <c r="B1264" s="3">
        <f>MONTH(tbl_Pardavimai[[#This Row],[Data]])</f>
        <v/>
      </c>
      <c r="C1264" t="inlineStr">
        <is>
          <t>Kaunas</t>
        </is>
      </c>
      <c r="D1264" s="3">
        <f>YEAR(tbl_Pardavimai[[#This Row],[Data]])</f>
        <v/>
      </c>
      <c r="E1264" t="inlineStr">
        <is>
          <t>Aksesuarai</t>
        </is>
      </c>
      <c r="F1264" s="4" t="n">
        <v>140.43</v>
      </c>
      <c r="G1264" s="5" t="n">
        <v>4</v>
      </c>
    </row>
    <row r="1265">
      <c r="A1265" s="2" t="n">
        <v>45910</v>
      </c>
      <c r="B1265" s="3">
        <f>MONTH(tbl_Pardavimai[[#This Row],[Data]])</f>
        <v/>
      </c>
      <c r="C1265" t="inlineStr">
        <is>
          <t>Kaunas</t>
        </is>
      </c>
      <c r="D1265" s="3">
        <f>YEAR(tbl_Pardavimai[[#This Row],[Data]])</f>
        <v/>
      </c>
      <c r="E1265" t="inlineStr">
        <is>
          <t>Elektronika</t>
        </is>
      </c>
      <c r="F1265" s="4" t="n">
        <v>1058.47</v>
      </c>
      <c r="G1265" s="5" t="n">
        <v>5</v>
      </c>
    </row>
    <row r="1266">
      <c r="A1266" s="2" t="n">
        <v>45910</v>
      </c>
      <c r="B1266" s="3">
        <f>MONTH(tbl_Pardavimai[[#This Row],[Data]])</f>
        <v/>
      </c>
      <c r="C1266" t="inlineStr">
        <is>
          <t>Vilnius</t>
        </is>
      </c>
      <c r="D1266" s="3">
        <f>YEAR(tbl_Pardavimai[[#This Row],[Data]])</f>
        <v/>
      </c>
      <c r="E1266" t="inlineStr">
        <is>
          <t>Aksesuarai</t>
        </is>
      </c>
      <c r="F1266" s="4" t="n">
        <v>205.29</v>
      </c>
      <c r="G1266" s="5" t="n">
        <v>5</v>
      </c>
    </row>
    <row r="1267">
      <c r="A1267" s="2" t="n">
        <v>45911</v>
      </c>
      <c r="B1267" s="3">
        <f>MONTH(tbl_Pardavimai[[#This Row],[Data]])</f>
        <v/>
      </c>
      <c r="C1267" t="inlineStr">
        <is>
          <t>Vilnius</t>
        </is>
      </c>
      <c r="D1267" s="3">
        <f>YEAR(tbl_Pardavimai[[#This Row],[Data]])</f>
        <v/>
      </c>
      <c r="E1267" t="inlineStr">
        <is>
          <t>Aksesuarai</t>
        </is>
      </c>
      <c r="F1267" s="4" t="n">
        <v>199</v>
      </c>
      <c r="G1267" s="5" t="n">
        <v>5</v>
      </c>
    </row>
    <row r="1268">
      <c r="A1268" s="2" t="n">
        <v>45911</v>
      </c>
      <c r="B1268" s="3">
        <f>MONTH(tbl_Pardavimai[[#This Row],[Data]])</f>
        <v/>
      </c>
      <c r="C1268" t="inlineStr">
        <is>
          <t>Klaipėda</t>
        </is>
      </c>
      <c r="D1268" s="3">
        <f>YEAR(tbl_Pardavimai[[#This Row],[Data]])</f>
        <v/>
      </c>
      <c r="E1268" t="inlineStr">
        <is>
          <t>Aksesuarai</t>
        </is>
      </c>
      <c r="F1268" s="4" t="n">
        <v>259.71</v>
      </c>
      <c r="G1268" s="5" t="n">
        <v>7</v>
      </c>
    </row>
    <row r="1269">
      <c r="A1269" s="2" t="n">
        <v>45912</v>
      </c>
      <c r="B1269" s="3">
        <f>MONTH(tbl_Pardavimai[[#This Row],[Data]])</f>
        <v/>
      </c>
      <c r="C1269" t="inlineStr">
        <is>
          <t>Vilnius</t>
        </is>
      </c>
      <c r="D1269" s="3">
        <f>YEAR(tbl_Pardavimai[[#This Row],[Data]])</f>
        <v/>
      </c>
      <c r="E1269" t="inlineStr">
        <is>
          <t>Buitinė technika</t>
        </is>
      </c>
      <c r="F1269" s="4" t="n">
        <v>472.41</v>
      </c>
      <c r="G1269" s="5" t="n">
        <v>3</v>
      </c>
    </row>
    <row r="1270">
      <c r="A1270" s="2" t="n">
        <v>45912</v>
      </c>
      <c r="B1270" s="3">
        <f>MONTH(tbl_Pardavimai[[#This Row],[Data]])</f>
        <v/>
      </c>
      <c r="C1270" t="inlineStr">
        <is>
          <t>Kaunas</t>
        </is>
      </c>
      <c r="D1270" s="3">
        <f>YEAR(tbl_Pardavimai[[#This Row],[Data]])</f>
        <v/>
      </c>
      <c r="E1270" t="inlineStr">
        <is>
          <t>Elektronika</t>
        </is>
      </c>
      <c r="F1270" s="4" t="n">
        <v>842.5599999999999</v>
      </c>
      <c r="G1270" s="5" t="n">
        <v>4</v>
      </c>
    </row>
    <row r="1271">
      <c r="A1271" s="2" t="n">
        <v>45913</v>
      </c>
      <c r="B1271" s="3">
        <f>MONTH(tbl_Pardavimai[[#This Row],[Data]])</f>
        <v/>
      </c>
      <c r="C1271" t="inlineStr">
        <is>
          <t>Vilnius</t>
        </is>
      </c>
      <c r="D1271" s="3">
        <f>YEAR(tbl_Pardavimai[[#This Row],[Data]])</f>
        <v/>
      </c>
      <c r="E1271" t="inlineStr">
        <is>
          <t>Šviestuvai</t>
        </is>
      </c>
      <c r="F1271" s="4" t="n">
        <v>580.86</v>
      </c>
      <c r="G1271" s="5" t="n">
        <v>7</v>
      </c>
    </row>
    <row r="1272">
      <c r="A1272" s="2" t="n">
        <v>45913</v>
      </c>
      <c r="B1272" s="3">
        <f>MONTH(tbl_Pardavimai[[#This Row],[Data]])</f>
        <v/>
      </c>
      <c r="C1272" t="inlineStr">
        <is>
          <t>Vilnius</t>
        </is>
      </c>
      <c r="D1272" s="3">
        <f>YEAR(tbl_Pardavimai[[#This Row],[Data]])</f>
        <v/>
      </c>
      <c r="E1272" t="inlineStr">
        <is>
          <t>Buitinė technika</t>
        </is>
      </c>
      <c r="F1272" s="4" t="n">
        <v>618.61</v>
      </c>
      <c r="G1272" s="5" t="n">
        <v>4</v>
      </c>
    </row>
    <row r="1273">
      <c r="A1273" s="2" t="n">
        <v>45913</v>
      </c>
      <c r="B1273" s="3">
        <f>MONTH(tbl_Pardavimai[[#This Row],[Data]])</f>
        <v/>
      </c>
      <c r="C1273" t="inlineStr">
        <is>
          <t>Vilnius</t>
        </is>
      </c>
      <c r="D1273" s="3">
        <f>YEAR(tbl_Pardavimai[[#This Row],[Data]])</f>
        <v/>
      </c>
      <c r="E1273" t="inlineStr">
        <is>
          <t>Aksesuarai</t>
        </is>
      </c>
      <c r="F1273" s="4" t="n">
        <v>247.08</v>
      </c>
      <c r="G1273" s="5" t="n">
        <v>6</v>
      </c>
    </row>
    <row r="1274">
      <c r="A1274" s="2" t="n">
        <v>45914</v>
      </c>
      <c r="B1274" s="3">
        <f>MONTH(tbl_Pardavimai[[#This Row],[Data]])</f>
        <v/>
      </c>
      <c r="C1274" t="inlineStr">
        <is>
          <t>Klaipėda</t>
        </is>
      </c>
      <c r="D1274" s="3">
        <f>YEAR(tbl_Pardavimai[[#This Row],[Data]])</f>
        <v/>
      </c>
      <c r="E1274" t="inlineStr">
        <is>
          <t>Elektronika</t>
        </is>
      </c>
      <c r="F1274" s="4" t="n">
        <v>1411.44</v>
      </c>
      <c r="G1274" s="5" t="n">
        <v>7</v>
      </c>
    </row>
    <row r="1275">
      <c r="A1275" s="2" t="n">
        <v>45914</v>
      </c>
      <c r="B1275" s="3">
        <f>MONTH(tbl_Pardavimai[[#This Row],[Data]])</f>
        <v/>
      </c>
      <c r="C1275" t="inlineStr">
        <is>
          <t>Vilnius</t>
        </is>
      </c>
      <c r="D1275" s="3">
        <f>YEAR(tbl_Pardavimai[[#This Row],[Data]])</f>
        <v/>
      </c>
      <c r="E1275" t="inlineStr">
        <is>
          <t>Aksesuarai</t>
        </is>
      </c>
      <c r="F1275" s="4" t="n">
        <v>302.94</v>
      </c>
      <c r="G1275" s="5" t="n">
        <v>7</v>
      </c>
    </row>
    <row r="1276">
      <c r="A1276" s="2" t="n">
        <v>45914</v>
      </c>
      <c r="B1276" s="3">
        <f>MONTH(tbl_Pardavimai[[#This Row],[Data]])</f>
        <v/>
      </c>
      <c r="C1276" t="inlineStr">
        <is>
          <t>Vilnius</t>
        </is>
      </c>
      <c r="D1276" s="3">
        <f>YEAR(tbl_Pardavimai[[#This Row],[Data]])</f>
        <v/>
      </c>
      <c r="E1276" t="inlineStr">
        <is>
          <t>Buitinė technika</t>
        </is>
      </c>
      <c r="F1276" s="4" t="n">
        <v>1411.08</v>
      </c>
      <c r="G1276" s="5" t="n">
        <v>9</v>
      </c>
    </row>
    <row r="1277">
      <c r="A1277" s="2" t="n">
        <v>45915</v>
      </c>
      <c r="B1277" s="3">
        <f>MONTH(tbl_Pardavimai[[#This Row],[Data]])</f>
        <v/>
      </c>
      <c r="C1277" t="inlineStr">
        <is>
          <t>Vilnius</t>
        </is>
      </c>
      <c r="D1277" s="3">
        <f>YEAR(tbl_Pardavimai[[#This Row],[Data]])</f>
        <v/>
      </c>
      <c r="E1277" t="inlineStr">
        <is>
          <t>Šviestuvai</t>
        </is>
      </c>
      <c r="F1277" s="4" t="n">
        <v>619.3</v>
      </c>
      <c r="G1277" s="5" t="n">
        <v>7</v>
      </c>
    </row>
    <row r="1278">
      <c r="A1278" s="2" t="n">
        <v>45915</v>
      </c>
      <c r="B1278" s="3">
        <f>MONTH(tbl_Pardavimai[[#This Row],[Data]])</f>
        <v/>
      </c>
      <c r="C1278" t="inlineStr">
        <is>
          <t>Vilnius</t>
        </is>
      </c>
      <c r="D1278" s="3">
        <f>YEAR(tbl_Pardavimai[[#This Row],[Data]])</f>
        <v/>
      </c>
      <c r="E1278" t="inlineStr">
        <is>
          <t>Šviestuvai</t>
        </is>
      </c>
      <c r="F1278" s="4" t="n">
        <v>638.97</v>
      </c>
      <c r="G1278" s="5" t="n">
        <v>6</v>
      </c>
    </row>
    <row r="1279">
      <c r="A1279" s="2" t="n">
        <v>45915</v>
      </c>
      <c r="B1279" s="3">
        <f>MONTH(tbl_Pardavimai[[#This Row],[Data]])</f>
        <v/>
      </c>
      <c r="C1279" t="inlineStr">
        <is>
          <t>Vilnius</t>
        </is>
      </c>
      <c r="D1279" s="3">
        <f>YEAR(tbl_Pardavimai[[#This Row],[Data]])</f>
        <v/>
      </c>
      <c r="E1279" t="inlineStr">
        <is>
          <t>Aksesuarai</t>
        </is>
      </c>
      <c r="F1279" s="4" t="n">
        <v>260.6</v>
      </c>
      <c r="G1279" s="5" t="n">
        <v>7</v>
      </c>
    </row>
    <row r="1280">
      <c r="A1280" s="2" t="n">
        <v>45916</v>
      </c>
      <c r="B1280" s="3">
        <f>MONTH(tbl_Pardavimai[[#This Row],[Data]])</f>
        <v/>
      </c>
      <c r="C1280" t="inlineStr">
        <is>
          <t>Vilnius</t>
        </is>
      </c>
      <c r="D1280" s="3">
        <f>YEAR(tbl_Pardavimai[[#This Row],[Data]])</f>
        <v/>
      </c>
      <c r="E1280" t="inlineStr">
        <is>
          <t>Buitinė technika</t>
        </is>
      </c>
      <c r="F1280" s="4" t="n">
        <v>1697.11</v>
      </c>
      <c r="G1280" s="5" t="n">
        <v>10</v>
      </c>
    </row>
    <row r="1281">
      <c r="A1281" s="2" t="n">
        <v>45916</v>
      </c>
      <c r="B1281" s="3">
        <f>MONTH(tbl_Pardavimai[[#This Row],[Data]])</f>
        <v/>
      </c>
      <c r="C1281" t="inlineStr">
        <is>
          <t>Vilnius</t>
        </is>
      </c>
      <c r="D1281" s="3">
        <f>YEAR(tbl_Pardavimai[[#This Row],[Data]])</f>
        <v/>
      </c>
      <c r="E1281" t="inlineStr">
        <is>
          <t>Elektronika</t>
        </is>
      </c>
      <c r="F1281" s="4" t="n">
        <v>1865.01</v>
      </c>
      <c r="G1281" s="5" t="n">
        <v>9</v>
      </c>
    </row>
    <row r="1282">
      <c r="A1282" s="2" t="n">
        <v>45917</v>
      </c>
      <c r="B1282" s="3">
        <f>MONTH(tbl_Pardavimai[[#This Row],[Data]])</f>
        <v/>
      </c>
      <c r="C1282" t="inlineStr">
        <is>
          <t>Klaipėda</t>
        </is>
      </c>
      <c r="D1282" s="3">
        <f>YEAR(tbl_Pardavimai[[#This Row],[Data]])</f>
        <v/>
      </c>
      <c r="E1282" t="inlineStr">
        <is>
          <t>Šviestuvai</t>
        </is>
      </c>
      <c r="F1282" s="4" t="n">
        <v>667.39</v>
      </c>
      <c r="G1282" s="5" t="n">
        <v>7</v>
      </c>
    </row>
    <row r="1283">
      <c r="A1283" s="2" t="n">
        <v>45917</v>
      </c>
      <c r="B1283" s="3">
        <f>MONTH(tbl_Pardavimai[[#This Row],[Data]])</f>
        <v/>
      </c>
      <c r="C1283" t="inlineStr">
        <is>
          <t>Vilnius</t>
        </is>
      </c>
      <c r="D1283" s="3">
        <f>YEAR(tbl_Pardavimai[[#This Row],[Data]])</f>
        <v/>
      </c>
      <c r="E1283" t="inlineStr">
        <is>
          <t>Šviestuvai</t>
        </is>
      </c>
      <c r="F1283" s="4" t="n">
        <v>878.01</v>
      </c>
      <c r="G1283" s="5" t="n">
        <v>10</v>
      </c>
    </row>
    <row r="1284">
      <c r="A1284" s="2" t="n">
        <v>45918</v>
      </c>
      <c r="B1284" s="3">
        <f>MONTH(tbl_Pardavimai[[#This Row],[Data]])</f>
        <v/>
      </c>
      <c r="C1284" t="inlineStr">
        <is>
          <t>Vilnius</t>
        </is>
      </c>
      <c r="D1284" s="3">
        <f>YEAR(tbl_Pardavimai[[#This Row],[Data]])</f>
        <v/>
      </c>
      <c r="E1284" t="inlineStr">
        <is>
          <t>Elektronika</t>
        </is>
      </c>
      <c r="F1284" s="4" t="n">
        <v>1202.29</v>
      </c>
      <c r="G1284" s="5" t="n">
        <v>6</v>
      </c>
    </row>
    <row r="1285">
      <c r="A1285" s="2" t="n">
        <v>45918</v>
      </c>
      <c r="B1285" s="3">
        <f>MONTH(tbl_Pardavimai[[#This Row],[Data]])</f>
        <v/>
      </c>
      <c r="C1285" t="inlineStr">
        <is>
          <t>Vilnius</t>
        </is>
      </c>
      <c r="D1285" s="3">
        <f>YEAR(tbl_Pardavimai[[#This Row],[Data]])</f>
        <v/>
      </c>
      <c r="E1285" t="inlineStr">
        <is>
          <t>Aksesuarai</t>
        </is>
      </c>
      <c r="F1285" s="4" t="n">
        <v>457.4</v>
      </c>
      <c r="G1285" s="5" t="n">
        <v>10</v>
      </c>
    </row>
    <row r="1286">
      <c r="A1286" s="2" t="n">
        <v>45918</v>
      </c>
      <c r="B1286" s="3">
        <f>MONTH(tbl_Pardavimai[[#This Row],[Data]])</f>
        <v/>
      </c>
      <c r="C1286" t="inlineStr">
        <is>
          <t>Kaunas</t>
        </is>
      </c>
      <c r="D1286" s="3">
        <f>YEAR(tbl_Pardavimai[[#This Row],[Data]])</f>
        <v/>
      </c>
      <c r="E1286" t="inlineStr">
        <is>
          <t>Elektronika</t>
        </is>
      </c>
      <c r="F1286" s="4" t="n">
        <v>1481.6</v>
      </c>
      <c r="G1286" s="5" t="n">
        <v>7</v>
      </c>
    </row>
    <row r="1287">
      <c r="A1287" s="2" t="n">
        <v>45919</v>
      </c>
      <c r="B1287" s="3">
        <f>MONTH(tbl_Pardavimai[[#This Row],[Data]])</f>
        <v/>
      </c>
      <c r="C1287" t="inlineStr">
        <is>
          <t>Kaunas</t>
        </is>
      </c>
      <c r="D1287" s="3">
        <f>YEAR(tbl_Pardavimai[[#This Row],[Data]])</f>
        <v/>
      </c>
      <c r="E1287" t="inlineStr">
        <is>
          <t>Šviestuvai</t>
        </is>
      </c>
      <c r="F1287" s="4" t="n">
        <v>634.04</v>
      </c>
      <c r="G1287" s="5" t="n">
        <v>8</v>
      </c>
    </row>
    <row r="1288">
      <c r="A1288" s="2" t="n">
        <v>45919</v>
      </c>
      <c r="B1288" s="3">
        <f>MONTH(tbl_Pardavimai[[#This Row],[Data]])</f>
        <v/>
      </c>
      <c r="C1288" t="inlineStr">
        <is>
          <t>Vilnius</t>
        </is>
      </c>
      <c r="D1288" s="3">
        <f>YEAR(tbl_Pardavimai[[#This Row],[Data]])</f>
        <v/>
      </c>
      <c r="E1288" t="inlineStr">
        <is>
          <t>Buitinė technika</t>
        </is>
      </c>
      <c r="F1288" s="4" t="n">
        <v>276.32</v>
      </c>
      <c r="G1288" s="5" t="n">
        <v>2</v>
      </c>
    </row>
    <row r="1289">
      <c r="A1289" s="2" t="n">
        <v>45920</v>
      </c>
      <c r="B1289" s="3">
        <f>MONTH(tbl_Pardavimai[[#This Row],[Data]])</f>
        <v/>
      </c>
      <c r="C1289" t="inlineStr">
        <is>
          <t>Vilnius</t>
        </is>
      </c>
      <c r="D1289" s="3">
        <f>YEAR(tbl_Pardavimai[[#This Row],[Data]])</f>
        <v/>
      </c>
      <c r="E1289" t="inlineStr">
        <is>
          <t>Buitinė technika</t>
        </is>
      </c>
      <c r="F1289" s="4" t="n">
        <v>966.8</v>
      </c>
      <c r="G1289" s="5" t="n">
        <v>6</v>
      </c>
    </row>
    <row r="1290">
      <c r="A1290" s="2" t="n">
        <v>45920</v>
      </c>
      <c r="B1290" s="3">
        <f>MONTH(tbl_Pardavimai[[#This Row],[Data]])</f>
        <v/>
      </c>
      <c r="C1290" t="inlineStr">
        <is>
          <t>Kaunas</t>
        </is>
      </c>
      <c r="D1290" s="3">
        <f>YEAR(tbl_Pardavimai[[#This Row],[Data]])</f>
        <v/>
      </c>
      <c r="E1290" t="inlineStr">
        <is>
          <t>Elektronika</t>
        </is>
      </c>
      <c r="F1290" s="4" t="n">
        <v>648.96</v>
      </c>
      <c r="G1290" s="5" t="n">
        <v>3</v>
      </c>
    </row>
    <row r="1291">
      <c r="A1291" s="2" t="n">
        <v>45920</v>
      </c>
      <c r="B1291" s="3">
        <f>MONTH(tbl_Pardavimai[[#This Row],[Data]])</f>
        <v/>
      </c>
      <c r="C1291" t="inlineStr">
        <is>
          <t>Klaipėda</t>
        </is>
      </c>
      <c r="D1291" s="3">
        <f>YEAR(tbl_Pardavimai[[#This Row],[Data]])</f>
        <v/>
      </c>
      <c r="E1291" t="inlineStr">
        <is>
          <t>Aksesuarai</t>
        </is>
      </c>
      <c r="F1291" s="4" t="n">
        <v>331.76</v>
      </c>
      <c r="G1291" s="5" t="n">
        <v>7</v>
      </c>
    </row>
    <row r="1292">
      <c r="A1292" s="2" t="n">
        <v>45921</v>
      </c>
      <c r="B1292" s="3">
        <f>MONTH(tbl_Pardavimai[[#This Row],[Data]])</f>
        <v/>
      </c>
      <c r="C1292" t="inlineStr">
        <is>
          <t>Kaunas</t>
        </is>
      </c>
      <c r="D1292" s="3">
        <f>YEAR(tbl_Pardavimai[[#This Row],[Data]])</f>
        <v/>
      </c>
      <c r="E1292" t="inlineStr">
        <is>
          <t>Elektronika</t>
        </is>
      </c>
      <c r="F1292" s="4" t="n">
        <v>2164.91</v>
      </c>
      <c r="G1292" s="5" t="n">
        <v>10</v>
      </c>
    </row>
    <row r="1293">
      <c r="A1293" s="2" t="n">
        <v>45921</v>
      </c>
      <c r="B1293" s="3">
        <f>MONTH(tbl_Pardavimai[[#This Row],[Data]])</f>
        <v/>
      </c>
      <c r="C1293" t="inlineStr">
        <is>
          <t>Vilnius</t>
        </is>
      </c>
      <c r="D1293" s="3">
        <f>YEAR(tbl_Pardavimai[[#This Row],[Data]])</f>
        <v/>
      </c>
      <c r="E1293" t="inlineStr">
        <is>
          <t>Elektronika</t>
        </is>
      </c>
      <c r="F1293" s="4" t="n">
        <v>1323.09</v>
      </c>
      <c r="G1293" s="5" t="n">
        <v>6</v>
      </c>
    </row>
    <row r="1294">
      <c r="A1294" s="2" t="n">
        <v>45922</v>
      </c>
      <c r="B1294" s="3">
        <f>MONTH(tbl_Pardavimai[[#This Row],[Data]])</f>
        <v/>
      </c>
      <c r="C1294" t="inlineStr">
        <is>
          <t>Vilnius</t>
        </is>
      </c>
      <c r="D1294" s="3">
        <f>YEAR(tbl_Pardavimai[[#This Row],[Data]])</f>
        <v/>
      </c>
      <c r="E1294" t="inlineStr">
        <is>
          <t>Šviestuvai</t>
        </is>
      </c>
      <c r="F1294" s="4" t="n">
        <v>321.15</v>
      </c>
      <c r="G1294" s="5" t="n">
        <v>4</v>
      </c>
    </row>
    <row r="1295">
      <c r="A1295" s="2" t="n">
        <v>45922</v>
      </c>
      <c r="B1295" s="3">
        <f>MONTH(tbl_Pardavimai[[#This Row],[Data]])</f>
        <v/>
      </c>
      <c r="C1295" t="inlineStr">
        <is>
          <t>Kaunas</t>
        </is>
      </c>
      <c r="D1295" s="3">
        <f>YEAR(tbl_Pardavimai[[#This Row],[Data]])</f>
        <v/>
      </c>
      <c r="E1295" t="inlineStr">
        <is>
          <t>Šviestuvai</t>
        </is>
      </c>
      <c r="F1295" s="4" t="n">
        <v>208.88</v>
      </c>
      <c r="G1295" s="5" t="n">
        <v>2</v>
      </c>
    </row>
    <row r="1296">
      <c r="A1296" s="2" t="n">
        <v>45923</v>
      </c>
      <c r="B1296" s="3">
        <f>MONTH(tbl_Pardavimai[[#This Row],[Data]])</f>
        <v/>
      </c>
      <c r="C1296" t="inlineStr">
        <is>
          <t>Klaipėda</t>
        </is>
      </c>
      <c r="D1296" s="3">
        <f>YEAR(tbl_Pardavimai[[#This Row],[Data]])</f>
        <v/>
      </c>
      <c r="E1296" t="inlineStr">
        <is>
          <t>Aksesuarai</t>
        </is>
      </c>
      <c r="F1296" s="4" t="n">
        <v>244.96</v>
      </c>
      <c r="G1296" s="5" t="n">
        <v>6</v>
      </c>
    </row>
    <row r="1297">
      <c r="A1297" s="2" t="n">
        <v>45923</v>
      </c>
      <c r="B1297" s="3">
        <f>MONTH(tbl_Pardavimai[[#This Row],[Data]])</f>
        <v/>
      </c>
      <c r="C1297" t="inlineStr">
        <is>
          <t>Vilnius</t>
        </is>
      </c>
      <c r="D1297" s="3">
        <f>YEAR(tbl_Pardavimai[[#This Row],[Data]])</f>
        <v/>
      </c>
      <c r="E1297" t="inlineStr">
        <is>
          <t>Elektronika</t>
        </is>
      </c>
      <c r="F1297" s="4" t="n">
        <v>2180.99</v>
      </c>
      <c r="G1297" s="5" t="n">
        <v>10</v>
      </c>
    </row>
    <row r="1298">
      <c r="A1298" s="2" t="n">
        <v>45924</v>
      </c>
      <c r="B1298" s="3">
        <f>MONTH(tbl_Pardavimai[[#This Row],[Data]])</f>
        <v/>
      </c>
      <c r="C1298" t="inlineStr">
        <is>
          <t>Klaipėda</t>
        </is>
      </c>
      <c r="D1298" s="3">
        <f>YEAR(tbl_Pardavimai[[#This Row],[Data]])</f>
        <v/>
      </c>
      <c r="E1298" t="inlineStr">
        <is>
          <t>Buitinė technika</t>
        </is>
      </c>
      <c r="F1298" s="4" t="n">
        <v>1451.41</v>
      </c>
      <c r="G1298" s="5" t="n">
        <v>9</v>
      </c>
    </row>
    <row r="1299">
      <c r="A1299" s="2" t="n">
        <v>45924</v>
      </c>
      <c r="B1299" s="3">
        <f>MONTH(tbl_Pardavimai[[#This Row],[Data]])</f>
        <v/>
      </c>
      <c r="C1299" t="inlineStr">
        <is>
          <t>Vilnius</t>
        </is>
      </c>
      <c r="D1299" s="3">
        <f>YEAR(tbl_Pardavimai[[#This Row],[Data]])</f>
        <v/>
      </c>
      <c r="E1299" t="inlineStr">
        <is>
          <t>Elektronika</t>
        </is>
      </c>
      <c r="F1299" s="4" t="n">
        <v>1455.21</v>
      </c>
      <c r="G1299" s="5" t="n">
        <v>7</v>
      </c>
    </row>
    <row r="1300">
      <c r="A1300" s="2" t="n">
        <v>45925</v>
      </c>
      <c r="B1300" s="3">
        <f>MONTH(tbl_Pardavimai[[#This Row],[Data]])</f>
        <v/>
      </c>
      <c r="C1300" t="inlineStr">
        <is>
          <t>Kaunas</t>
        </is>
      </c>
      <c r="D1300" s="3">
        <f>YEAR(tbl_Pardavimai[[#This Row],[Data]])</f>
        <v/>
      </c>
      <c r="E1300" t="inlineStr">
        <is>
          <t>Šviestuvai</t>
        </is>
      </c>
      <c r="F1300" s="4" t="n">
        <v>610.51</v>
      </c>
      <c r="G1300" s="5" t="n">
        <v>7</v>
      </c>
    </row>
    <row r="1301">
      <c r="A1301" s="2" t="n">
        <v>45925</v>
      </c>
      <c r="B1301" s="3">
        <f>MONTH(tbl_Pardavimai[[#This Row],[Data]])</f>
        <v/>
      </c>
      <c r="C1301" t="inlineStr">
        <is>
          <t>Klaipėda</t>
        </is>
      </c>
      <c r="D1301" s="3">
        <f>YEAR(tbl_Pardavimai[[#This Row],[Data]])</f>
        <v/>
      </c>
      <c r="E1301" t="inlineStr">
        <is>
          <t>Aksesuarai</t>
        </is>
      </c>
      <c r="F1301" s="4" t="n">
        <v>290.13</v>
      </c>
      <c r="G1301" s="5" t="n">
        <v>8</v>
      </c>
    </row>
    <row r="1302">
      <c r="A1302" s="2" t="n">
        <v>45926</v>
      </c>
      <c r="B1302" s="3">
        <f>MONTH(tbl_Pardavimai[[#This Row],[Data]])</f>
        <v/>
      </c>
      <c r="C1302" t="inlineStr">
        <is>
          <t>Klaipėda</t>
        </is>
      </c>
      <c r="D1302" s="3">
        <f>YEAR(tbl_Pardavimai[[#This Row],[Data]])</f>
        <v/>
      </c>
      <c r="E1302" t="inlineStr">
        <is>
          <t>Elektronika</t>
        </is>
      </c>
      <c r="F1302" s="4" t="n">
        <v>1901.02</v>
      </c>
      <c r="G1302" s="5" t="n">
        <v>9</v>
      </c>
    </row>
    <row r="1303">
      <c r="A1303" s="2" t="n">
        <v>45926</v>
      </c>
      <c r="B1303" s="3">
        <f>MONTH(tbl_Pardavimai[[#This Row],[Data]])</f>
        <v/>
      </c>
      <c r="C1303" t="inlineStr">
        <is>
          <t>Vilnius</t>
        </is>
      </c>
      <c r="D1303" s="3">
        <f>YEAR(tbl_Pardavimai[[#This Row],[Data]])</f>
        <v/>
      </c>
      <c r="E1303" t="inlineStr">
        <is>
          <t>Buitinė technika</t>
        </is>
      </c>
      <c r="F1303" s="4" t="n">
        <v>363.35</v>
      </c>
      <c r="G1303" s="5" t="n">
        <v>2</v>
      </c>
    </row>
    <row r="1304">
      <c r="A1304" s="2" t="n">
        <v>45926</v>
      </c>
      <c r="B1304" s="3">
        <f>MONTH(tbl_Pardavimai[[#This Row],[Data]])</f>
        <v/>
      </c>
      <c r="C1304" t="inlineStr">
        <is>
          <t>Vilnius</t>
        </is>
      </c>
      <c r="D1304" s="3">
        <f>YEAR(tbl_Pardavimai[[#This Row],[Data]])</f>
        <v/>
      </c>
      <c r="E1304" t="inlineStr">
        <is>
          <t>Elektronika</t>
        </is>
      </c>
      <c r="F1304" s="4" t="n">
        <v>1713.19</v>
      </c>
      <c r="G1304" s="5" t="n">
        <v>8</v>
      </c>
    </row>
    <row r="1305">
      <c r="A1305" s="2" t="n">
        <v>45927</v>
      </c>
      <c r="B1305" s="3">
        <f>MONTH(tbl_Pardavimai[[#This Row],[Data]])</f>
        <v/>
      </c>
      <c r="C1305" t="inlineStr">
        <is>
          <t>Kaunas</t>
        </is>
      </c>
      <c r="D1305" s="3">
        <f>YEAR(tbl_Pardavimai[[#This Row],[Data]])</f>
        <v/>
      </c>
      <c r="E1305" t="inlineStr">
        <is>
          <t>Buitinė technika</t>
        </is>
      </c>
      <c r="F1305" s="4" t="n">
        <v>521.46</v>
      </c>
      <c r="G1305" s="5" t="n">
        <v>3</v>
      </c>
    </row>
    <row r="1306">
      <c r="A1306" s="2" t="n">
        <v>45927</v>
      </c>
      <c r="B1306" s="3">
        <f>MONTH(tbl_Pardavimai[[#This Row],[Data]])</f>
        <v/>
      </c>
      <c r="C1306" t="inlineStr">
        <is>
          <t>Klaipėda</t>
        </is>
      </c>
      <c r="D1306" s="3">
        <f>YEAR(tbl_Pardavimai[[#This Row],[Data]])</f>
        <v/>
      </c>
      <c r="E1306" t="inlineStr">
        <is>
          <t>Aksesuarai</t>
        </is>
      </c>
      <c r="F1306" s="4" t="n">
        <v>145.48</v>
      </c>
      <c r="G1306" s="5" t="n">
        <v>4</v>
      </c>
    </row>
    <row r="1307">
      <c r="A1307" s="2" t="n">
        <v>45928</v>
      </c>
      <c r="B1307" s="3">
        <f>MONTH(tbl_Pardavimai[[#This Row],[Data]])</f>
        <v/>
      </c>
      <c r="C1307" t="inlineStr">
        <is>
          <t>Kaunas</t>
        </is>
      </c>
      <c r="D1307" s="3">
        <f>YEAR(tbl_Pardavimai[[#This Row],[Data]])</f>
        <v/>
      </c>
      <c r="E1307" t="inlineStr">
        <is>
          <t>Šviestuvai</t>
        </is>
      </c>
      <c r="F1307" s="4" t="n">
        <v>384.75</v>
      </c>
      <c r="G1307" s="5" t="n">
        <v>4</v>
      </c>
    </row>
    <row r="1308">
      <c r="A1308" s="2" t="n">
        <v>45928</v>
      </c>
      <c r="B1308" s="3">
        <f>MONTH(tbl_Pardavimai[[#This Row],[Data]])</f>
        <v/>
      </c>
      <c r="C1308" t="inlineStr">
        <is>
          <t>Klaipėda</t>
        </is>
      </c>
      <c r="D1308" s="3">
        <f>YEAR(tbl_Pardavimai[[#This Row],[Data]])</f>
        <v/>
      </c>
      <c r="E1308" t="inlineStr">
        <is>
          <t>Šviestuvai</t>
        </is>
      </c>
      <c r="F1308" s="4" t="n">
        <v>583.25</v>
      </c>
      <c r="G1308" s="5" t="n">
        <v>6</v>
      </c>
    </row>
    <row r="1309">
      <c r="A1309" s="2" t="n">
        <v>45929</v>
      </c>
      <c r="B1309" s="3">
        <f>MONTH(tbl_Pardavimai[[#This Row],[Data]])</f>
        <v/>
      </c>
      <c r="C1309" t="inlineStr">
        <is>
          <t>Kaunas</t>
        </is>
      </c>
      <c r="D1309" s="3">
        <f>YEAR(tbl_Pardavimai[[#This Row],[Data]])</f>
        <v/>
      </c>
      <c r="E1309" t="inlineStr">
        <is>
          <t>Buitinė technika</t>
        </is>
      </c>
      <c r="F1309" s="4" t="n">
        <v>295.46</v>
      </c>
      <c r="G1309" s="5" t="n">
        <v>2</v>
      </c>
    </row>
    <row r="1310">
      <c r="A1310" s="2" t="n">
        <v>45929</v>
      </c>
      <c r="B1310" s="3">
        <f>MONTH(tbl_Pardavimai[[#This Row],[Data]])</f>
        <v/>
      </c>
      <c r="C1310" t="inlineStr">
        <is>
          <t>Kaunas</t>
        </is>
      </c>
      <c r="D1310" s="3">
        <f>YEAR(tbl_Pardavimai[[#This Row],[Data]])</f>
        <v/>
      </c>
      <c r="E1310" t="inlineStr">
        <is>
          <t>Elektronika</t>
        </is>
      </c>
      <c r="F1310" s="4" t="n">
        <v>875.0700000000001</v>
      </c>
      <c r="G1310" s="5" t="n">
        <v>4</v>
      </c>
    </row>
    <row r="1311">
      <c r="A1311" s="2" t="n">
        <v>45930</v>
      </c>
      <c r="B1311" s="3">
        <f>MONTH(tbl_Pardavimai[[#This Row],[Data]])</f>
        <v/>
      </c>
      <c r="C1311" t="inlineStr">
        <is>
          <t>Klaipėda</t>
        </is>
      </c>
      <c r="D1311" s="3">
        <f>YEAR(tbl_Pardavimai[[#This Row],[Data]])</f>
        <v/>
      </c>
      <c r="E1311" t="inlineStr">
        <is>
          <t>Elektronika</t>
        </is>
      </c>
      <c r="F1311" s="4" t="n">
        <v>1465.15</v>
      </c>
      <c r="G1311" s="5" t="n">
        <v>7</v>
      </c>
    </row>
    <row r="1312">
      <c r="A1312" s="2" t="n">
        <v>45930</v>
      </c>
      <c r="B1312" s="3">
        <f>MONTH(tbl_Pardavimai[[#This Row],[Data]])</f>
        <v/>
      </c>
      <c r="C1312" t="inlineStr">
        <is>
          <t>Klaipėda</t>
        </is>
      </c>
      <c r="D1312" s="3">
        <f>YEAR(tbl_Pardavimai[[#This Row],[Data]])</f>
        <v/>
      </c>
      <c r="E1312" t="inlineStr">
        <is>
          <t>Šviestuvai</t>
        </is>
      </c>
      <c r="F1312" s="4" t="n">
        <v>459.9</v>
      </c>
      <c r="G1312" s="5" t="n">
        <v>5</v>
      </c>
    </row>
    <row r="1313">
      <c r="A1313" s="2" t="n">
        <v>45930</v>
      </c>
      <c r="B1313" s="3">
        <f>MONTH(tbl_Pardavimai[[#This Row],[Data]])</f>
        <v/>
      </c>
      <c r="C1313" t="inlineStr">
        <is>
          <t>Vilnius</t>
        </is>
      </c>
      <c r="D1313" s="3">
        <f>YEAR(tbl_Pardavimai[[#This Row],[Data]])</f>
        <v/>
      </c>
      <c r="E1313" t="inlineStr">
        <is>
          <t>Buitinė technika</t>
        </is>
      </c>
      <c r="F1313" s="4" t="n">
        <v>337.27</v>
      </c>
      <c r="G1313" s="5" t="n">
        <v>2</v>
      </c>
    </row>
    <row r="1314">
      <c r="A1314" s="2" t="n">
        <v>45931</v>
      </c>
      <c r="B1314" s="3">
        <f>MONTH(tbl_Pardavimai[[#This Row],[Data]])</f>
        <v/>
      </c>
      <c r="C1314" t="inlineStr">
        <is>
          <t>Kaunas</t>
        </is>
      </c>
      <c r="D1314" s="3">
        <f>YEAR(tbl_Pardavimai[[#This Row],[Data]])</f>
        <v/>
      </c>
      <c r="E1314" t="inlineStr">
        <is>
          <t>Buitinė technika</t>
        </is>
      </c>
      <c r="F1314" s="4" t="n">
        <v>505.21</v>
      </c>
      <c r="G1314" s="5" t="n">
        <v>3</v>
      </c>
    </row>
    <row r="1315">
      <c r="A1315" s="2" t="n">
        <v>45931</v>
      </c>
      <c r="B1315" s="3">
        <f>MONTH(tbl_Pardavimai[[#This Row],[Data]])</f>
        <v/>
      </c>
      <c r="C1315" t="inlineStr">
        <is>
          <t>Kaunas</t>
        </is>
      </c>
      <c r="D1315" s="3">
        <f>YEAR(tbl_Pardavimai[[#This Row],[Data]])</f>
        <v/>
      </c>
      <c r="E1315" t="inlineStr">
        <is>
          <t>Aksesuarai</t>
        </is>
      </c>
      <c r="F1315" s="4" t="n">
        <v>234.88</v>
      </c>
      <c r="G1315" s="5" t="n">
        <v>5</v>
      </c>
    </row>
    <row r="1316">
      <c r="A1316" s="2" t="n">
        <v>45932</v>
      </c>
      <c r="B1316" s="3">
        <f>MONTH(tbl_Pardavimai[[#This Row],[Data]])</f>
        <v/>
      </c>
      <c r="C1316" t="inlineStr">
        <is>
          <t>Vilnius</t>
        </is>
      </c>
      <c r="D1316" s="3">
        <f>YEAR(tbl_Pardavimai[[#This Row],[Data]])</f>
        <v/>
      </c>
      <c r="E1316" t="inlineStr">
        <is>
          <t>Elektronika</t>
        </is>
      </c>
      <c r="F1316" s="4" t="n">
        <v>1911.81</v>
      </c>
      <c r="G1316" s="5" t="n">
        <v>10</v>
      </c>
    </row>
    <row r="1317">
      <c r="A1317" s="2" t="n">
        <v>45932</v>
      </c>
      <c r="B1317" s="3">
        <f>MONTH(tbl_Pardavimai[[#This Row],[Data]])</f>
        <v/>
      </c>
      <c r="C1317" t="inlineStr">
        <is>
          <t>Kaunas</t>
        </is>
      </c>
      <c r="D1317" s="3">
        <f>YEAR(tbl_Pardavimai[[#This Row],[Data]])</f>
        <v/>
      </c>
      <c r="E1317" t="inlineStr">
        <is>
          <t>Buitinė technika</t>
        </is>
      </c>
      <c r="F1317" s="4" t="n">
        <v>1325.07</v>
      </c>
      <c r="G1317" s="5" t="n">
        <v>8</v>
      </c>
    </row>
    <row r="1318">
      <c r="A1318" s="2" t="n">
        <v>45933</v>
      </c>
      <c r="B1318" s="3">
        <f>MONTH(tbl_Pardavimai[[#This Row],[Data]])</f>
        <v/>
      </c>
      <c r="C1318" t="inlineStr">
        <is>
          <t>Vilnius</t>
        </is>
      </c>
      <c r="D1318" s="3">
        <f>YEAR(tbl_Pardavimai[[#This Row],[Data]])</f>
        <v/>
      </c>
      <c r="E1318" t="inlineStr">
        <is>
          <t>Elektronika</t>
        </is>
      </c>
      <c r="F1318" s="4" t="n">
        <v>1391.96</v>
      </c>
      <c r="G1318" s="5" t="n">
        <v>7</v>
      </c>
    </row>
    <row r="1319">
      <c r="A1319" s="2" t="n">
        <v>45933</v>
      </c>
      <c r="B1319" s="3">
        <f>MONTH(tbl_Pardavimai[[#This Row],[Data]])</f>
        <v/>
      </c>
      <c r="C1319" t="inlineStr">
        <is>
          <t>Kaunas</t>
        </is>
      </c>
      <c r="D1319" s="3">
        <f>YEAR(tbl_Pardavimai[[#This Row],[Data]])</f>
        <v/>
      </c>
      <c r="E1319" t="inlineStr">
        <is>
          <t>Buitinė technika</t>
        </is>
      </c>
      <c r="F1319" s="4" t="n">
        <v>1197.85</v>
      </c>
      <c r="G1319" s="5" t="n">
        <v>8</v>
      </c>
    </row>
    <row r="1320">
      <c r="A1320" s="2" t="n">
        <v>45934</v>
      </c>
      <c r="B1320" s="3">
        <f>MONTH(tbl_Pardavimai[[#This Row],[Data]])</f>
        <v/>
      </c>
      <c r="C1320" t="inlineStr">
        <is>
          <t>Klaipėda</t>
        </is>
      </c>
      <c r="D1320" s="3">
        <f>YEAR(tbl_Pardavimai[[#This Row],[Data]])</f>
        <v/>
      </c>
      <c r="E1320" t="inlineStr">
        <is>
          <t>Elektronika</t>
        </is>
      </c>
      <c r="F1320" s="4" t="n">
        <v>1733.77</v>
      </c>
      <c r="G1320" s="5" t="n">
        <v>8</v>
      </c>
    </row>
    <row r="1321">
      <c r="A1321" s="2" t="n">
        <v>45934</v>
      </c>
      <c r="B1321" s="3">
        <f>MONTH(tbl_Pardavimai[[#This Row],[Data]])</f>
        <v/>
      </c>
      <c r="C1321" t="inlineStr">
        <is>
          <t>Vilnius</t>
        </is>
      </c>
      <c r="D1321" s="3">
        <f>YEAR(tbl_Pardavimai[[#This Row],[Data]])</f>
        <v/>
      </c>
      <c r="E1321" t="inlineStr">
        <is>
          <t>Buitinė technika</t>
        </is>
      </c>
      <c r="F1321" s="4" t="n">
        <v>325.51</v>
      </c>
      <c r="G1321" s="5" t="n">
        <v>2</v>
      </c>
    </row>
    <row r="1322">
      <c r="A1322" s="2" t="n">
        <v>45934</v>
      </c>
      <c r="B1322" s="3">
        <f>MONTH(tbl_Pardavimai[[#This Row],[Data]])</f>
        <v/>
      </c>
      <c r="C1322" t="inlineStr">
        <is>
          <t>Klaipėda</t>
        </is>
      </c>
      <c r="D1322" s="3">
        <f>YEAR(tbl_Pardavimai[[#This Row],[Data]])</f>
        <v/>
      </c>
      <c r="E1322" t="inlineStr">
        <is>
          <t>Aksesuarai</t>
        </is>
      </c>
      <c r="F1322" s="4" t="n">
        <v>314.13</v>
      </c>
      <c r="G1322" s="5" t="n">
        <v>7</v>
      </c>
    </row>
    <row r="1323">
      <c r="A1323" s="2" t="n">
        <v>45935</v>
      </c>
      <c r="B1323" s="3">
        <f>MONTH(tbl_Pardavimai[[#This Row],[Data]])</f>
        <v/>
      </c>
      <c r="C1323" t="inlineStr">
        <is>
          <t>Kaunas</t>
        </is>
      </c>
      <c r="D1323" s="3">
        <f>YEAR(tbl_Pardavimai[[#This Row],[Data]])</f>
        <v/>
      </c>
      <c r="E1323" t="inlineStr">
        <is>
          <t>Šviestuvai</t>
        </is>
      </c>
      <c r="F1323" s="4" t="n">
        <v>627.58</v>
      </c>
      <c r="G1323" s="5" t="n">
        <v>7</v>
      </c>
    </row>
    <row r="1324">
      <c r="A1324" s="2" t="n">
        <v>45935</v>
      </c>
      <c r="B1324" s="3">
        <f>MONTH(tbl_Pardavimai[[#This Row],[Data]])</f>
        <v/>
      </c>
      <c r="C1324" t="inlineStr">
        <is>
          <t>Vilnius</t>
        </is>
      </c>
      <c r="D1324" s="3">
        <f>YEAR(tbl_Pardavimai[[#This Row],[Data]])</f>
        <v/>
      </c>
      <c r="E1324" t="inlineStr">
        <is>
          <t>Aksesuarai</t>
        </is>
      </c>
      <c r="F1324" s="4" t="n">
        <v>143.47</v>
      </c>
      <c r="G1324" s="5" t="n">
        <v>4</v>
      </c>
    </row>
    <row r="1325">
      <c r="A1325" s="2" t="n">
        <v>45936</v>
      </c>
      <c r="B1325" s="3">
        <f>MONTH(tbl_Pardavimai[[#This Row],[Data]])</f>
        <v/>
      </c>
      <c r="C1325" t="inlineStr">
        <is>
          <t>Vilnius</t>
        </is>
      </c>
      <c r="D1325" s="3">
        <f>YEAR(tbl_Pardavimai[[#This Row],[Data]])</f>
        <v/>
      </c>
      <c r="E1325" t="inlineStr">
        <is>
          <t>Elektronika</t>
        </is>
      </c>
      <c r="F1325" s="4" t="n">
        <v>1297.19</v>
      </c>
      <c r="G1325" s="5" t="n">
        <v>7</v>
      </c>
    </row>
    <row r="1326">
      <c r="A1326" s="2" t="n">
        <v>45936</v>
      </c>
      <c r="B1326" s="3">
        <f>MONTH(tbl_Pardavimai[[#This Row],[Data]])</f>
        <v/>
      </c>
      <c r="C1326" t="inlineStr">
        <is>
          <t>Kaunas</t>
        </is>
      </c>
      <c r="D1326" s="3">
        <f>YEAR(tbl_Pardavimai[[#This Row],[Data]])</f>
        <v/>
      </c>
      <c r="E1326" t="inlineStr">
        <is>
          <t>Elektronika</t>
        </is>
      </c>
      <c r="F1326" s="4" t="n">
        <v>559.5599999999999</v>
      </c>
      <c r="G1326" s="5" t="n">
        <v>3</v>
      </c>
    </row>
    <row r="1327">
      <c r="A1327" s="2" t="n">
        <v>45937</v>
      </c>
      <c r="B1327" s="3">
        <f>MONTH(tbl_Pardavimai[[#This Row],[Data]])</f>
        <v/>
      </c>
      <c r="C1327" t="inlineStr">
        <is>
          <t>Vilnius</t>
        </is>
      </c>
      <c r="D1327" s="3">
        <f>YEAR(tbl_Pardavimai[[#This Row],[Data]])</f>
        <v/>
      </c>
      <c r="E1327" t="inlineStr">
        <is>
          <t>Aksesuarai</t>
        </is>
      </c>
      <c r="F1327" s="4" t="n">
        <v>360.97</v>
      </c>
      <c r="G1327" s="5" t="n">
        <v>8</v>
      </c>
    </row>
    <row r="1328">
      <c r="A1328" s="2" t="n">
        <v>45937</v>
      </c>
      <c r="B1328" s="3">
        <f>MONTH(tbl_Pardavimai[[#This Row],[Data]])</f>
        <v/>
      </c>
      <c r="C1328" t="inlineStr">
        <is>
          <t>Vilnius</t>
        </is>
      </c>
      <c r="D1328" s="3">
        <f>YEAR(tbl_Pardavimai[[#This Row],[Data]])</f>
        <v/>
      </c>
      <c r="E1328" t="inlineStr">
        <is>
          <t>Elektronika</t>
        </is>
      </c>
      <c r="F1328" s="4" t="n">
        <v>1533.16</v>
      </c>
      <c r="G1328" s="5" t="n">
        <v>7</v>
      </c>
    </row>
    <row r="1329">
      <c r="A1329" s="2" t="n">
        <v>45938</v>
      </c>
      <c r="B1329" s="3">
        <f>MONTH(tbl_Pardavimai[[#This Row],[Data]])</f>
        <v/>
      </c>
      <c r="C1329" t="inlineStr">
        <is>
          <t>Kaunas</t>
        </is>
      </c>
      <c r="D1329" s="3">
        <f>YEAR(tbl_Pardavimai[[#This Row],[Data]])</f>
        <v/>
      </c>
      <c r="E1329" t="inlineStr">
        <is>
          <t>Aksesuarai</t>
        </is>
      </c>
      <c r="F1329" s="4" t="n">
        <v>107.52</v>
      </c>
      <c r="G1329" s="5" t="n">
        <v>2</v>
      </c>
    </row>
    <row r="1330">
      <c r="A1330" s="2" t="n">
        <v>45938</v>
      </c>
      <c r="B1330" s="3">
        <f>MONTH(tbl_Pardavimai[[#This Row],[Data]])</f>
        <v/>
      </c>
      <c r="C1330" t="inlineStr">
        <is>
          <t>Vilnius</t>
        </is>
      </c>
      <c r="D1330" s="3">
        <f>YEAR(tbl_Pardavimai[[#This Row],[Data]])</f>
        <v/>
      </c>
      <c r="E1330" t="inlineStr">
        <is>
          <t>Elektronika</t>
        </is>
      </c>
      <c r="F1330" s="4" t="n">
        <v>632.26</v>
      </c>
      <c r="G1330" s="5" t="n">
        <v>3</v>
      </c>
    </row>
    <row r="1331">
      <c r="A1331" s="2" t="n">
        <v>45939</v>
      </c>
      <c r="B1331" s="3">
        <f>MONTH(tbl_Pardavimai[[#This Row],[Data]])</f>
        <v/>
      </c>
      <c r="C1331" t="inlineStr">
        <is>
          <t>Vilnius</t>
        </is>
      </c>
      <c r="D1331" s="3">
        <f>YEAR(tbl_Pardavimai[[#This Row],[Data]])</f>
        <v/>
      </c>
      <c r="E1331" t="inlineStr">
        <is>
          <t>Buitinė technika</t>
        </is>
      </c>
      <c r="F1331" s="4" t="n">
        <v>1224.85</v>
      </c>
      <c r="G1331" s="5" t="n">
        <v>7</v>
      </c>
    </row>
    <row r="1332">
      <c r="A1332" s="2" t="n">
        <v>45939</v>
      </c>
      <c r="B1332" s="3">
        <f>MONTH(tbl_Pardavimai[[#This Row],[Data]])</f>
        <v/>
      </c>
      <c r="C1332" t="inlineStr">
        <is>
          <t>Vilnius</t>
        </is>
      </c>
      <c r="D1332" s="3">
        <f>YEAR(tbl_Pardavimai[[#This Row],[Data]])</f>
        <v/>
      </c>
      <c r="E1332" t="inlineStr">
        <is>
          <t>Šviestuvai</t>
        </is>
      </c>
      <c r="F1332" s="4" t="n">
        <v>470.96</v>
      </c>
      <c r="G1332" s="5" t="n">
        <v>6</v>
      </c>
    </row>
    <row r="1333">
      <c r="A1333" s="2" t="n">
        <v>45940</v>
      </c>
      <c r="B1333" s="3">
        <f>MONTH(tbl_Pardavimai[[#This Row],[Data]])</f>
        <v/>
      </c>
      <c r="C1333" t="inlineStr">
        <is>
          <t>Klaipėda</t>
        </is>
      </c>
      <c r="D1333" s="3">
        <f>YEAR(tbl_Pardavimai[[#This Row],[Data]])</f>
        <v/>
      </c>
      <c r="E1333" t="inlineStr">
        <is>
          <t>Buitinė technika</t>
        </is>
      </c>
      <c r="F1333" s="4" t="n">
        <v>663.08</v>
      </c>
      <c r="G1333" s="5" t="n">
        <v>4</v>
      </c>
    </row>
    <row r="1334">
      <c r="A1334" s="2" t="n">
        <v>45940</v>
      </c>
      <c r="B1334" s="3">
        <f>MONTH(tbl_Pardavimai[[#This Row],[Data]])</f>
        <v/>
      </c>
      <c r="C1334" t="inlineStr">
        <is>
          <t>Kaunas</t>
        </is>
      </c>
      <c r="D1334" s="3">
        <f>YEAR(tbl_Pardavimai[[#This Row],[Data]])</f>
        <v/>
      </c>
      <c r="E1334" t="inlineStr">
        <is>
          <t>Buitinė technika</t>
        </is>
      </c>
      <c r="F1334" s="4" t="n">
        <v>369.69</v>
      </c>
      <c r="G1334" s="5" t="n">
        <v>2</v>
      </c>
    </row>
    <row r="1335">
      <c r="A1335" s="2" t="n">
        <v>45940</v>
      </c>
      <c r="B1335" s="3">
        <f>MONTH(tbl_Pardavimai[[#This Row],[Data]])</f>
        <v/>
      </c>
      <c r="C1335" t="inlineStr">
        <is>
          <t>Vilnius</t>
        </is>
      </c>
      <c r="D1335" s="3">
        <f>YEAR(tbl_Pardavimai[[#This Row],[Data]])</f>
        <v/>
      </c>
      <c r="E1335" t="inlineStr">
        <is>
          <t>Elektronika</t>
        </is>
      </c>
      <c r="F1335" s="4" t="n">
        <v>1062.06</v>
      </c>
      <c r="G1335" s="5" t="n">
        <v>5</v>
      </c>
    </row>
    <row r="1336">
      <c r="A1336" s="2" t="n">
        <v>45941</v>
      </c>
      <c r="B1336" s="3">
        <f>MONTH(tbl_Pardavimai[[#This Row],[Data]])</f>
        <v/>
      </c>
      <c r="C1336" t="inlineStr">
        <is>
          <t>Kaunas</t>
        </is>
      </c>
      <c r="D1336" s="3">
        <f>YEAR(tbl_Pardavimai[[#This Row],[Data]])</f>
        <v/>
      </c>
      <c r="E1336" t="inlineStr">
        <is>
          <t>Elektronika</t>
        </is>
      </c>
      <c r="F1336" s="4" t="n">
        <v>368.2</v>
      </c>
      <c r="G1336" s="5" t="n">
        <v>2</v>
      </c>
    </row>
    <row r="1337">
      <c r="A1337" s="2" t="n">
        <v>45941</v>
      </c>
      <c r="B1337" s="3">
        <f>MONTH(tbl_Pardavimai[[#This Row],[Data]])</f>
        <v/>
      </c>
      <c r="C1337" t="inlineStr">
        <is>
          <t>Kaunas</t>
        </is>
      </c>
      <c r="D1337" s="3">
        <f>YEAR(tbl_Pardavimai[[#This Row],[Data]])</f>
        <v/>
      </c>
      <c r="E1337" t="inlineStr">
        <is>
          <t>Buitinė technika</t>
        </is>
      </c>
      <c r="F1337" s="4" t="n">
        <v>677.6</v>
      </c>
      <c r="G1337" s="5" t="n">
        <v>4</v>
      </c>
    </row>
    <row r="1338">
      <c r="A1338" s="2" t="n">
        <v>45941</v>
      </c>
      <c r="B1338" s="3">
        <f>MONTH(tbl_Pardavimai[[#This Row],[Data]])</f>
        <v/>
      </c>
      <c r="C1338" t="inlineStr">
        <is>
          <t>Kaunas</t>
        </is>
      </c>
      <c r="D1338" s="3">
        <f>YEAR(tbl_Pardavimai[[#This Row],[Data]])</f>
        <v/>
      </c>
      <c r="E1338" t="inlineStr">
        <is>
          <t>Aksesuarai</t>
        </is>
      </c>
      <c r="F1338" s="4" t="n">
        <v>377.91</v>
      </c>
      <c r="G1338" s="5" t="n">
        <v>9</v>
      </c>
    </row>
    <row r="1339">
      <c r="A1339" s="2" t="n">
        <v>45942</v>
      </c>
      <c r="B1339" s="3">
        <f>MONTH(tbl_Pardavimai[[#This Row],[Data]])</f>
        <v/>
      </c>
      <c r="C1339" t="inlineStr">
        <is>
          <t>Vilnius</t>
        </is>
      </c>
      <c r="D1339" s="3">
        <f>YEAR(tbl_Pardavimai[[#This Row],[Data]])</f>
        <v/>
      </c>
      <c r="E1339" t="inlineStr">
        <is>
          <t>Elektronika</t>
        </is>
      </c>
      <c r="F1339" s="4" t="n">
        <v>972</v>
      </c>
      <c r="G1339" s="5" t="n">
        <v>5</v>
      </c>
    </row>
    <row r="1340">
      <c r="A1340" s="2" t="n">
        <v>45942</v>
      </c>
      <c r="B1340" s="3">
        <f>MONTH(tbl_Pardavimai[[#This Row],[Data]])</f>
        <v/>
      </c>
      <c r="C1340" t="inlineStr">
        <is>
          <t>Vilnius</t>
        </is>
      </c>
      <c r="D1340" s="3">
        <f>YEAR(tbl_Pardavimai[[#This Row],[Data]])</f>
        <v/>
      </c>
      <c r="E1340" t="inlineStr">
        <is>
          <t>Buitinė technika</t>
        </is>
      </c>
      <c r="F1340" s="4" t="n">
        <v>1322.49</v>
      </c>
      <c r="G1340" s="5" t="n">
        <v>8</v>
      </c>
    </row>
    <row r="1341">
      <c r="A1341" s="2" t="n">
        <v>45942</v>
      </c>
      <c r="B1341" s="3">
        <f>MONTH(tbl_Pardavimai[[#This Row],[Data]])</f>
        <v/>
      </c>
      <c r="C1341" t="inlineStr">
        <is>
          <t>Vilnius</t>
        </is>
      </c>
      <c r="D1341" s="3">
        <f>YEAR(tbl_Pardavimai[[#This Row],[Data]])</f>
        <v/>
      </c>
      <c r="E1341" t="inlineStr">
        <is>
          <t>Šviestuvai</t>
        </is>
      </c>
      <c r="F1341" s="4" t="n">
        <v>445</v>
      </c>
      <c r="G1341" s="5" t="n">
        <v>5</v>
      </c>
    </row>
    <row r="1342">
      <c r="A1342" s="2" t="n">
        <v>45943</v>
      </c>
      <c r="B1342" s="3">
        <f>MONTH(tbl_Pardavimai[[#This Row],[Data]])</f>
        <v/>
      </c>
      <c r="C1342" t="inlineStr">
        <is>
          <t>Vilnius</t>
        </is>
      </c>
      <c r="D1342" s="3">
        <f>YEAR(tbl_Pardavimai[[#This Row],[Data]])</f>
        <v/>
      </c>
      <c r="E1342" t="inlineStr">
        <is>
          <t>Elektronika</t>
        </is>
      </c>
      <c r="F1342" s="4" t="n">
        <v>619.3</v>
      </c>
      <c r="G1342" s="5" t="n">
        <v>3</v>
      </c>
    </row>
    <row r="1343">
      <c r="A1343" s="2" t="n">
        <v>45943</v>
      </c>
      <c r="B1343" s="3">
        <f>MONTH(tbl_Pardavimai[[#This Row],[Data]])</f>
        <v/>
      </c>
      <c r="C1343" t="inlineStr">
        <is>
          <t>Kaunas</t>
        </is>
      </c>
      <c r="D1343" s="3">
        <f>YEAR(tbl_Pardavimai[[#This Row],[Data]])</f>
        <v/>
      </c>
      <c r="E1343" t="inlineStr">
        <is>
          <t>Šviestuvai</t>
        </is>
      </c>
      <c r="F1343" s="4" t="n">
        <v>858.23</v>
      </c>
      <c r="G1343" s="5" t="n">
        <v>9</v>
      </c>
    </row>
    <row r="1344">
      <c r="A1344" s="2" t="n">
        <v>45943</v>
      </c>
      <c r="B1344" s="3">
        <f>MONTH(tbl_Pardavimai[[#This Row],[Data]])</f>
        <v/>
      </c>
      <c r="C1344" t="inlineStr">
        <is>
          <t>Klaipėda</t>
        </is>
      </c>
      <c r="D1344" s="3">
        <f>YEAR(tbl_Pardavimai[[#This Row],[Data]])</f>
        <v/>
      </c>
      <c r="E1344" t="inlineStr">
        <is>
          <t>Elektronika</t>
        </is>
      </c>
      <c r="F1344" s="4" t="n">
        <v>2068.2</v>
      </c>
      <c r="G1344" s="5" t="n">
        <v>10</v>
      </c>
    </row>
    <row r="1345">
      <c r="A1345" s="2" t="n">
        <v>45944</v>
      </c>
      <c r="B1345" s="3">
        <f>MONTH(tbl_Pardavimai[[#This Row],[Data]])</f>
        <v/>
      </c>
      <c r="C1345" t="inlineStr">
        <is>
          <t>Vilnius</t>
        </is>
      </c>
      <c r="D1345" s="3">
        <f>YEAR(tbl_Pardavimai[[#This Row],[Data]])</f>
        <v/>
      </c>
      <c r="E1345" t="inlineStr">
        <is>
          <t>Elektronika</t>
        </is>
      </c>
      <c r="F1345" s="4" t="n">
        <v>1443.01</v>
      </c>
      <c r="G1345" s="5" t="n">
        <v>7</v>
      </c>
    </row>
    <row r="1346">
      <c r="A1346" s="2" t="n">
        <v>45944</v>
      </c>
      <c r="B1346" s="3">
        <f>MONTH(tbl_Pardavimai[[#This Row],[Data]])</f>
        <v/>
      </c>
      <c r="C1346" t="inlineStr">
        <is>
          <t>Kaunas</t>
        </is>
      </c>
      <c r="D1346" s="3">
        <f>YEAR(tbl_Pardavimai[[#This Row],[Data]])</f>
        <v/>
      </c>
      <c r="E1346" t="inlineStr">
        <is>
          <t>Aksesuarai</t>
        </is>
      </c>
      <c r="F1346" s="4" t="n">
        <v>233.96</v>
      </c>
      <c r="G1346" s="5" t="n">
        <v>8</v>
      </c>
    </row>
    <row r="1347">
      <c r="A1347" s="2" t="n">
        <v>45945</v>
      </c>
      <c r="B1347" s="3">
        <f>MONTH(tbl_Pardavimai[[#This Row],[Data]])</f>
        <v/>
      </c>
      <c r="C1347" t="inlineStr">
        <is>
          <t>Klaipėda</t>
        </is>
      </c>
      <c r="D1347" s="3">
        <f>YEAR(tbl_Pardavimai[[#This Row],[Data]])</f>
        <v/>
      </c>
      <c r="E1347" t="inlineStr">
        <is>
          <t>Aksesuarai</t>
        </is>
      </c>
      <c r="F1347" s="4" t="n">
        <v>103.86</v>
      </c>
      <c r="G1347" s="5" t="n">
        <v>3</v>
      </c>
    </row>
    <row r="1348">
      <c r="A1348" s="2" t="n">
        <v>45945</v>
      </c>
      <c r="B1348" s="3">
        <f>MONTH(tbl_Pardavimai[[#This Row],[Data]])</f>
        <v/>
      </c>
      <c r="C1348" t="inlineStr">
        <is>
          <t>Klaipėda</t>
        </is>
      </c>
      <c r="D1348" s="3">
        <f>YEAR(tbl_Pardavimai[[#This Row],[Data]])</f>
        <v/>
      </c>
      <c r="E1348" t="inlineStr">
        <is>
          <t>Elektronika</t>
        </is>
      </c>
      <c r="F1348" s="4" t="n">
        <v>1861.52</v>
      </c>
      <c r="G1348" s="5" t="n">
        <v>9</v>
      </c>
    </row>
    <row r="1349">
      <c r="A1349" s="2" t="n">
        <v>45946</v>
      </c>
      <c r="B1349" s="3">
        <f>MONTH(tbl_Pardavimai[[#This Row],[Data]])</f>
        <v/>
      </c>
      <c r="C1349" t="inlineStr">
        <is>
          <t>Klaipėda</t>
        </is>
      </c>
      <c r="D1349" s="3">
        <f>YEAR(tbl_Pardavimai[[#This Row],[Data]])</f>
        <v/>
      </c>
      <c r="E1349" t="inlineStr">
        <is>
          <t>Šviestuvai</t>
        </is>
      </c>
      <c r="F1349" s="4" t="n">
        <v>703.89</v>
      </c>
      <c r="G1349" s="5" t="n">
        <v>8</v>
      </c>
    </row>
    <row r="1350">
      <c r="A1350" s="2" t="n">
        <v>45946</v>
      </c>
      <c r="B1350" s="3">
        <f>MONTH(tbl_Pardavimai[[#This Row],[Data]])</f>
        <v/>
      </c>
      <c r="C1350" t="inlineStr">
        <is>
          <t>Vilnius</t>
        </is>
      </c>
      <c r="D1350" s="3">
        <f>YEAR(tbl_Pardavimai[[#This Row],[Data]])</f>
        <v/>
      </c>
      <c r="E1350" t="inlineStr">
        <is>
          <t>Elektronika</t>
        </is>
      </c>
      <c r="F1350" s="4" t="n">
        <v>1626.93</v>
      </c>
      <c r="G1350" s="5" t="n">
        <v>8</v>
      </c>
    </row>
    <row r="1351">
      <c r="A1351" s="2" t="n">
        <v>45947</v>
      </c>
      <c r="B1351" s="3">
        <f>MONTH(tbl_Pardavimai[[#This Row],[Data]])</f>
        <v/>
      </c>
      <c r="C1351" t="inlineStr">
        <is>
          <t>Kaunas</t>
        </is>
      </c>
      <c r="D1351" s="3">
        <f>YEAR(tbl_Pardavimai[[#This Row],[Data]])</f>
        <v/>
      </c>
      <c r="E1351" t="inlineStr">
        <is>
          <t>Aksesuarai</t>
        </is>
      </c>
      <c r="F1351" s="4" t="n">
        <v>257.69</v>
      </c>
      <c r="G1351" s="5" t="n">
        <v>6</v>
      </c>
    </row>
    <row r="1352">
      <c r="A1352" s="2" t="n">
        <v>45947</v>
      </c>
      <c r="B1352" s="3">
        <f>MONTH(tbl_Pardavimai[[#This Row],[Data]])</f>
        <v/>
      </c>
      <c r="C1352" t="inlineStr">
        <is>
          <t>Klaipėda</t>
        </is>
      </c>
      <c r="D1352" s="3">
        <f>YEAR(tbl_Pardavimai[[#This Row],[Data]])</f>
        <v/>
      </c>
      <c r="E1352" t="inlineStr">
        <is>
          <t>Buitinė technika</t>
        </is>
      </c>
      <c r="F1352" s="4" t="n">
        <v>902.5700000000001</v>
      </c>
      <c r="G1352" s="5" t="n">
        <v>5</v>
      </c>
    </row>
    <row r="1353">
      <c r="A1353" s="2" t="n">
        <v>45948</v>
      </c>
      <c r="B1353" s="3">
        <f>MONTH(tbl_Pardavimai[[#This Row],[Data]])</f>
        <v/>
      </c>
      <c r="C1353" t="inlineStr">
        <is>
          <t>Vilnius</t>
        </is>
      </c>
      <c r="D1353" s="3">
        <f>YEAR(tbl_Pardavimai[[#This Row],[Data]])</f>
        <v/>
      </c>
      <c r="E1353" t="inlineStr">
        <is>
          <t>Buitinė technika</t>
        </is>
      </c>
      <c r="F1353" s="4" t="n">
        <v>1624.81</v>
      </c>
      <c r="G1353" s="5" t="n">
        <v>10</v>
      </c>
    </row>
    <row r="1354">
      <c r="A1354" s="2" t="n">
        <v>45948</v>
      </c>
      <c r="B1354" s="3">
        <f>MONTH(tbl_Pardavimai[[#This Row],[Data]])</f>
        <v/>
      </c>
      <c r="C1354" t="inlineStr">
        <is>
          <t>Klaipėda</t>
        </is>
      </c>
      <c r="D1354" s="3">
        <f>YEAR(tbl_Pardavimai[[#This Row],[Data]])</f>
        <v/>
      </c>
      <c r="E1354" t="inlineStr">
        <is>
          <t>Šviestuvai</t>
        </is>
      </c>
      <c r="F1354" s="4" t="n">
        <v>212.53</v>
      </c>
      <c r="G1354" s="5" t="n">
        <v>2</v>
      </c>
    </row>
    <row r="1355">
      <c r="A1355" s="2" t="n">
        <v>45949</v>
      </c>
      <c r="B1355" s="3">
        <f>MONTH(tbl_Pardavimai[[#This Row],[Data]])</f>
        <v/>
      </c>
      <c r="C1355" t="inlineStr">
        <is>
          <t>Vilnius</t>
        </is>
      </c>
      <c r="D1355" s="3">
        <f>YEAR(tbl_Pardavimai[[#This Row],[Data]])</f>
        <v/>
      </c>
      <c r="E1355" t="inlineStr">
        <is>
          <t>Šviestuvai</t>
        </is>
      </c>
      <c r="F1355" s="4" t="n">
        <v>725.17</v>
      </c>
      <c r="G1355" s="5" t="n">
        <v>9</v>
      </c>
    </row>
    <row r="1356">
      <c r="A1356" s="2" t="n">
        <v>45949</v>
      </c>
      <c r="B1356" s="3">
        <f>MONTH(tbl_Pardavimai[[#This Row],[Data]])</f>
        <v/>
      </c>
      <c r="C1356" t="inlineStr">
        <is>
          <t>Kaunas</t>
        </is>
      </c>
      <c r="D1356" s="3">
        <f>YEAR(tbl_Pardavimai[[#This Row],[Data]])</f>
        <v/>
      </c>
      <c r="E1356" t="inlineStr">
        <is>
          <t>Buitinė technika</t>
        </is>
      </c>
      <c r="F1356" s="4" t="n">
        <v>1513.73</v>
      </c>
      <c r="G1356" s="5" t="n">
        <v>10</v>
      </c>
    </row>
    <row r="1357">
      <c r="A1357" s="2" t="n">
        <v>45949</v>
      </c>
      <c r="B1357" s="3">
        <f>MONTH(tbl_Pardavimai[[#This Row],[Data]])</f>
        <v/>
      </c>
      <c r="C1357" t="inlineStr">
        <is>
          <t>Klaipėda</t>
        </is>
      </c>
      <c r="D1357" s="3">
        <f>YEAR(tbl_Pardavimai[[#This Row],[Data]])</f>
        <v/>
      </c>
      <c r="E1357" t="inlineStr">
        <is>
          <t>Elektronika</t>
        </is>
      </c>
      <c r="F1357" s="4" t="n">
        <v>1955.55</v>
      </c>
      <c r="G1357" s="5" t="n">
        <v>9</v>
      </c>
    </row>
    <row r="1358">
      <c r="A1358" s="2" t="n">
        <v>45950</v>
      </c>
      <c r="B1358" s="3">
        <f>MONTH(tbl_Pardavimai[[#This Row],[Data]])</f>
        <v/>
      </c>
      <c r="C1358" t="inlineStr">
        <is>
          <t>Vilnius</t>
        </is>
      </c>
      <c r="D1358" s="3">
        <f>YEAR(tbl_Pardavimai[[#This Row],[Data]])</f>
        <v/>
      </c>
      <c r="E1358" t="inlineStr">
        <is>
          <t>Elektronika</t>
        </is>
      </c>
      <c r="F1358" s="4" t="n">
        <v>312.21</v>
      </c>
      <c r="G1358" s="5" t="n">
        <v>2</v>
      </c>
    </row>
    <row r="1359">
      <c r="A1359" s="2" t="n">
        <v>45950</v>
      </c>
      <c r="B1359" s="3">
        <f>MONTH(tbl_Pardavimai[[#This Row],[Data]])</f>
        <v/>
      </c>
      <c r="C1359" t="inlineStr">
        <is>
          <t>Vilnius</t>
        </is>
      </c>
      <c r="D1359" s="3">
        <f>YEAR(tbl_Pardavimai[[#This Row],[Data]])</f>
        <v/>
      </c>
      <c r="E1359" t="inlineStr">
        <is>
          <t>Aksesuarai</t>
        </is>
      </c>
      <c r="F1359" s="4" t="n">
        <v>142.51</v>
      </c>
      <c r="G1359" s="5" t="n">
        <v>4</v>
      </c>
    </row>
    <row r="1360">
      <c r="A1360" s="2" t="n">
        <v>45950</v>
      </c>
      <c r="B1360" s="3">
        <f>MONTH(tbl_Pardavimai[[#This Row],[Data]])</f>
        <v/>
      </c>
      <c r="C1360" t="inlineStr">
        <is>
          <t>Vilnius</t>
        </is>
      </c>
      <c r="D1360" s="3">
        <f>YEAR(tbl_Pardavimai[[#This Row],[Data]])</f>
        <v/>
      </c>
      <c r="E1360" t="inlineStr">
        <is>
          <t>Aksesuarai</t>
        </is>
      </c>
      <c r="F1360" s="4" t="n">
        <v>277.26</v>
      </c>
      <c r="G1360" s="5" t="n">
        <v>6</v>
      </c>
    </row>
    <row r="1361">
      <c r="A1361" s="2" t="n">
        <v>45951</v>
      </c>
      <c r="B1361" s="3">
        <f>MONTH(tbl_Pardavimai[[#This Row],[Data]])</f>
        <v/>
      </c>
      <c r="C1361" t="inlineStr">
        <is>
          <t>Vilnius</t>
        </is>
      </c>
      <c r="D1361" s="3">
        <f>YEAR(tbl_Pardavimai[[#This Row],[Data]])</f>
        <v/>
      </c>
      <c r="E1361" t="inlineStr">
        <is>
          <t>Šviestuvai</t>
        </is>
      </c>
      <c r="F1361" s="4" t="n">
        <v>605.9299999999999</v>
      </c>
      <c r="G1361" s="5" t="n">
        <v>7</v>
      </c>
    </row>
    <row r="1362">
      <c r="A1362" s="2" t="n">
        <v>45951</v>
      </c>
      <c r="B1362" s="3">
        <f>MONTH(tbl_Pardavimai[[#This Row],[Data]])</f>
        <v/>
      </c>
      <c r="C1362" t="inlineStr">
        <is>
          <t>Vilnius</t>
        </is>
      </c>
      <c r="D1362" s="3">
        <f>YEAR(tbl_Pardavimai[[#This Row],[Data]])</f>
        <v/>
      </c>
      <c r="E1362" t="inlineStr">
        <is>
          <t>Elektronika</t>
        </is>
      </c>
      <c r="F1362" s="4" t="n">
        <v>495.36</v>
      </c>
      <c r="G1362" s="5" t="n">
        <v>2</v>
      </c>
    </row>
    <row r="1363">
      <c r="A1363" s="2" t="n">
        <v>45951</v>
      </c>
      <c r="B1363" s="3">
        <f>MONTH(tbl_Pardavimai[[#This Row],[Data]])</f>
        <v/>
      </c>
      <c r="C1363" t="inlineStr">
        <is>
          <t>Kaunas</t>
        </is>
      </c>
      <c r="D1363" s="3">
        <f>YEAR(tbl_Pardavimai[[#This Row],[Data]])</f>
        <v/>
      </c>
      <c r="E1363" t="inlineStr">
        <is>
          <t>Aksesuarai</t>
        </is>
      </c>
      <c r="F1363" s="4" t="n">
        <v>298.08</v>
      </c>
      <c r="G1363" s="5" t="n">
        <v>8</v>
      </c>
    </row>
    <row r="1364">
      <c r="A1364" s="2" t="n">
        <v>45952</v>
      </c>
      <c r="B1364" s="3">
        <f>MONTH(tbl_Pardavimai[[#This Row],[Data]])</f>
        <v/>
      </c>
      <c r="C1364" t="inlineStr">
        <is>
          <t>Klaipėda</t>
        </is>
      </c>
      <c r="D1364" s="3">
        <f>YEAR(tbl_Pardavimai[[#This Row],[Data]])</f>
        <v/>
      </c>
      <c r="E1364" t="inlineStr">
        <is>
          <t>Buitinė technika</t>
        </is>
      </c>
      <c r="F1364" s="4" t="n">
        <v>661.34</v>
      </c>
      <c r="G1364" s="5" t="n">
        <v>4</v>
      </c>
    </row>
    <row r="1365">
      <c r="A1365" s="2" t="n">
        <v>45952</v>
      </c>
      <c r="B1365" s="3">
        <f>MONTH(tbl_Pardavimai[[#This Row],[Data]])</f>
        <v/>
      </c>
      <c r="C1365" t="inlineStr">
        <is>
          <t>Kaunas</t>
        </is>
      </c>
      <c r="D1365" s="3">
        <f>YEAR(tbl_Pardavimai[[#This Row],[Data]])</f>
        <v/>
      </c>
      <c r="E1365" t="inlineStr">
        <is>
          <t>Buitinė technika</t>
        </is>
      </c>
      <c r="F1365" s="4" t="n">
        <v>1120.69</v>
      </c>
      <c r="G1365" s="5" t="n">
        <v>7</v>
      </c>
    </row>
    <row r="1366">
      <c r="A1366" s="2" t="n">
        <v>45953</v>
      </c>
      <c r="B1366" s="3">
        <f>MONTH(tbl_Pardavimai[[#This Row],[Data]])</f>
        <v/>
      </c>
      <c r="C1366" t="inlineStr">
        <is>
          <t>Vilnius</t>
        </is>
      </c>
      <c r="D1366" s="3">
        <f>YEAR(tbl_Pardavimai[[#This Row],[Data]])</f>
        <v/>
      </c>
      <c r="E1366" t="inlineStr">
        <is>
          <t>Aksesuarai</t>
        </is>
      </c>
      <c r="F1366" s="4" t="n">
        <v>59.02</v>
      </c>
      <c r="G1366" s="5" t="n">
        <v>2</v>
      </c>
    </row>
    <row r="1367">
      <c r="A1367" s="2" t="n">
        <v>45953</v>
      </c>
      <c r="B1367" s="3">
        <f>MONTH(tbl_Pardavimai[[#This Row],[Data]])</f>
        <v/>
      </c>
      <c r="C1367" t="inlineStr">
        <is>
          <t>Klaipėda</t>
        </is>
      </c>
      <c r="D1367" s="3">
        <f>YEAR(tbl_Pardavimai[[#This Row],[Data]])</f>
        <v/>
      </c>
      <c r="E1367" t="inlineStr">
        <is>
          <t>Šviestuvai</t>
        </is>
      </c>
      <c r="F1367" s="4" t="n">
        <v>316.28</v>
      </c>
      <c r="G1367" s="5" t="n">
        <v>4</v>
      </c>
    </row>
    <row r="1368">
      <c r="A1368" s="2" t="n">
        <v>45953</v>
      </c>
      <c r="B1368" s="3">
        <f>MONTH(tbl_Pardavimai[[#This Row],[Data]])</f>
        <v/>
      </c>
      <c r="C1368" t="inlineStr">
        <is>
          <t>Kaunas</t>
        </is>
      </c>
      <c r="D1368" s="3">
        <f>YEAR(tbl_Pardavimai[[#This Row],[Data]])</f>
        <v/>
      </c>
      <c r="E1368" t="inlineStr">
        <is>
          <t>Aksesuarai</t>
        </is>
      </c>
      <c r="F1368" s="4" t="n">
        <v>203.8</v>
      </c>
      <c r="G1368" s="5" t="n">
        <v>5</v>
      </c>
    </row>
    <row r="1369">
      <c r="A1369" s="2" t="n">
        <v>45954</v>
      </c>
      <c r="B1369" s="3">
        <f>MONTH(tbl_Pardavimai[[#This Row],[Data]])</f>
        <v/>
      </c>
      <c r="C1369" t="inlineStr">
        <is>
          <t>Kaunas</t>
        </is>
      </c>
      <c r="D1369" s="3">
        <f>YEAR(tbl_Pardavimai[[#This Row],[Data]])</f>
        <v/>
      </c>
      <c r="E1369" t="inlineStr">
        <is>
          <t>Aksesuarai</t>
        </is>
      </c>
      <c r="F1369" s="4" t="n">
        <v>192.02</v>
      </c>
      <c r="G1369" s="5" t="n">
        <v>4</v>
      </c>
    </row>
    <row r="1370">
      <c r="A1370" s="2" t="n">
        <v>45954</v>
      </c>
      <c r="B1370" s="3">
        <f>MONTH(tbl_Pardavimai[[#This Row],[Data]])</f>
        <v/>
      </c>
      <c r="C1370" t="inlineStr">
        <is>
          <t>Klaipėda</t>
        </is>
      </c>
      <c r="D1370" s="3">
        <f>YEAR(tbl_Pardavimai[[#This Row],[Data]])</f>
        <v/>
      </c>
      <c r="E1370" t="inlineStr">
        <is>
          <t>Aksesuarai</t>
        </is>
      </c>
      <c r="F1370" s="4" t="n">
        <v>295.22</v>
      </c>
      <c r="G1370" s="5" t="n">
        <v>6</v>
      </c>
    </row>
    <row r="1371">
      <c r="A1371" s="2" t="n">
        <v>45955</v>
      </c>
      <c r="B1371" s="3">
        <f>MONTH(tbl_Pardavimai[[#This Row],[Data]])</f>
        <v/>
      </c>
      <c r="C1371" t="inlineStr">
        <is>
          <t>Vilnius</t>
        </is>
      </c>
      <c r="D1371" s="3">
        <f>YEAR(tbl_Pardavimai[[#This Row],[Data]])</f>
        <v/>
      </c>
      <c r="E1371" t="inlineStr">
        <is>
          <t>Elektronika</t>
        </is>
      </c>
      <c r="F1371" s="4" t="n">
        <v>838.49</v>
      </c>
      <c r="G1371" s="5" t="n">
        <v>4</v>
      </c>
    </row>
    <row r="1372">
      <c r="A1372" s="2" t="n">
        <v>45955</v>
      </c>
      <c r="B1372" s="3">
        <f>MONTH(tbl_Pardavimai[[#This Row],[Data]])</f>
        <v/>
      </c>
      <c r="C1372" t="inlineStr">
        <is>
          <t>Vilnius</t>
        </is>
      </c>
      <c r="D1372" s="3">
        <f>YEAR(tbl_Pardavimai[[#This Row],[Data]])</f>
        <v/>
      </c>
      <c r="E1372" t="inlineStr">
        <is>
          <t>Šviestuvai</t>
        </is>
      </c>
      <c r="F1372" s="4" t="n">
        <v>416.14</v>
      </c>
      <c r="G1372" s="5" t="n">
        <v>5</v>
      </c>
    </row>
    <row r="1373">
      <c r="A1373" s="2" t="n">
        <v>45955</v>
      </c>
      <c r="B1373" s="3">
        <f>MONTH(tbl_Pardavimai[[#This Row],[Data]])</f>
        <v/>
      </c>
      <c r="C1373" t="inlineStr">
        <is>
          <t>Vilnius</t>
        </is>
      </c>
      <c r="D1373" s="3">
        <f>YEAR(tbl_Pardavimai[[#This Row],[Data]])</f>
        <v/>
      </c>
      <c r="E1373" t="inlineStr">
        <is>
          <t>Elektronika</t>
        </is>
      </c>
      <c r="F1373" s="4" t="n">
        <v>653.55</v>
      </c>
      <c r="G1373" s="5" t="n">
        <v>3</v>
      </c>
    </row>
    <row r="1374">
      <c r="A1374" s="2" t="n">
        <v>45956</v>
      </c>
      <c r="B1374" s="3">
        <f>MONTH(tbl_Pardavimai[[#This Row],[Data]])</f>
        <v/>
      </c>
      <c r="C1374" t="inlineStr">
        <is>
          <t>Vilnius</t>
        </is>
      </c>
      <c r="D1374" s="3">
        <f>YEAR(tbl_Pardavimai[[#This Row],[Data]])</f>
        <v/>
      </c>
      <c r="E1374" t="inlineStr">
        <is>
          <t>Aksesuarai</t>
        </is>
      </c>
      <c r="F1374" s="4" t="n">
        <v>312.78</v>
      </c>
      <c r="G1374" s="5" t="n">
        <v>7</v>
      </c>
    </row>
    <row r="1375">
      <c r="A1375" s="2" t="n">
        <v>45956</v>
      </c>
      <c r="B1375" s="3">
        <f>MONTH(tbl_Pardavimai[[#This Row],[Data]])</f>
        <v/>
      </c>
      <c r="C1375" t="inlineStr">
        <is>
          <t>Kaunas</t>
        </is>
      </c>
      <c r="D1375" s="3">
        <f>YEAR(tbl_Pardavimai[[#This Row],[Data]])</f>
        <v/>
      </c>
      <c r="E1375" t="inlineStr">
        <is>
          <t>Buitinė technika</t>
        </is>
      </c>
      <c r="F1375" s="4" t="n">
        <v>1138.65</v>
      </c>
      <c r="G1375" s="5" t="n">
        <v>6</v>
      </c>
    </row>
    <row r="1376">
      <c r="A1376" s="2" t="n">
        <v>45956</v>
      </c>
      <c r="B1376" s="3">
        <f>MONTH(tbl_Pardavimai[[#This Row],[Data]])</f>
        <v/>
      </c>
      <c r="C1376" t="inlineStr">
        <is>
          <t>Klaipėda</t>
        </is>
      </c>
      <c r="D1376" s="3">
        <f>YEAR(tbl_Pardavimai[[#This Row],[Data]])</f>
        <v/>
      </c>
      <c r="E1376" t="inlineStr">
        <is>
          <t>Elektronika</t>
        </is>
      </c>
      <c r="F1376" s="4" t="n">
        <v>1457.07</v>
      </c>
      <c r="G1376" s="5" t="n">
        <v>7</v>
      </c>
    </row>
    <row r="1377">
      <c r="A1377" s="2" t="n">
        <v>45957</v>
      </c>
      <c r="B1377" s="3">
        <f>MONTH(tbl_Pardavimai[[#This Row],[Data]])</f>
        <v/>
      </c>
      <c r="C1377" t="inlineStr">
        <is>
          <t>Klaipėda</t>
        </is>
      </c>
      <c r="D1377" s="3">
        <f>YEAR(tbl_Pardavimai[[#This Row],[Data]])</f>
        <v/>
      </c>
      <c r="E1377" t="inlineStr">
        <is>
          <t>Aksesuarai</t>
        </is>
      </c>
      <c r="F1377" s="4" t="n">
        <v>154.89</v>
      </c>
      <c r="G1377" s="5" t="n">
        <v>4</v>
      </c>
    </row>
    <row r="1378">
      <c r="A1378" s="2" t="n">
        <v>45957</v>
      </c>
      <c r="B1378" s="3">
        <f>MONTH(tbl_Pardavimai[[#This Row],[Data]])</f>
        <v/>
      </c>
      <c r="C1378" t="inlineStr">
        <is>
          <t>Vilnius</t>
        </is>
      </c>
      <c r="D1378" s="3">
        <f>YEAR(tbl_Pardavimai[[#This Row],[Data]])</f>
        <v/>
      </c>
      <c r="E1378" t="inlineStr">
        <is>
          <t>Aksesuarai</t>
        </is>
      </c>
      <c r="F1378" s="4" t="n">
        <v>181.84</v>
      </c>
      <c r="G1378" s="5" t="n">
        <v>4</v>
      </c>
    </row>
    <row r="1379">
      <c r="A1379" s="2" t="n">
        <v>45958</v>
      </c>
      <c r="B1379" s="3">
        <f>MONTH(tbl_Pardavimai[[#This Row],[Data]])</f>
        <v/>
      </c>
      <c r="C1379" t="inlineStr">
        <is>
          <t>Kaunas</t>
        </is>
      </c>
      <c r="D1379" s="3">
        <f>YEAR(tbl_Pardavimai[[#This Row],[Data]])</f>
        <v/>
      </c>
      <c r="E1379" t="inlineStr">
        <is>
          <t>Elektronika</t>
        </is>
      </c>
      <c r="F1379" s="4" t="n">
        <v>1246.29</v>
      </c>
      <c r="G1379" s="5" t="n">
        <v>7</v>
      </c>
    </row>
    <row r="1380">
      <c r="A1380" s="2" t="n">
        <v>45958</v>
      </c>
      <c r="B1380" s="3">
        <f>MONTH(tbl_Pardavimai[[#This Row],[Data]])</f>
        <v/>
      </c>
      <c r="C1380" t="inlineStr">
        <is>
          <t>Kaunas</t>
        </is>
      </c>
      <c r="D1380" s="3">
        <f>YEAR(tbl_Pardavimai[[#This Row],[Data]])</f>
        <v/>
      </c>
      <c r="E1380" t="inlineStr">
        <is>
          <t>Aksesuarai</t>
        </is>
      </c>
      <c r="F1380" s="4" t="n">
        <v>163.02</v>
      </c>
      <c r="G1380" s="5" t="n">
        <v>4</v>
      </c>
    </row>
    <row r="1381">
      <c r="A1381" s="2" t="n">
        <v>45959</v>
      </c>
      <c r="B1381" s="3">
        <f>MONTH(tbl_Pardavimai[[#This Row],[Data]])</f>
        <v/>
      </c>
      <c r="C1381" t="inlineStr">
        <is>
          <t>Vilnius</t>
        </is>
      </c>
      <c r="D1381" s="3">
        <f>YEAR(tbl_Pardavimai[[#This Row],[Data]])</f>
        <v/>
      </c>
      <c r="E1381" t="inlineStr">
        <is>
          <t>Buitinė technika</t>
        </is>
      </c>
      <c r="F1381" s="4" t="n">
        <v>313.69</v>
      </c>
      <c r="G1381" s="5" t="n">
        <v>2</v>
      </c>
    </row>
    <row r="1382">
      <c r="A1382" s="2" t="n">
        <v>45959</v>
      </c>
      <c r="B1382" s="3">
        <f>MONTH(tbl_Pardavimai[[#This Row],[Data]])</f>
        <v/>
      </c>
      <c r="C1382" t="inlineStr">
        <is>
          <t>Vilnius</t>
        </is>
      </c>
      <c r="D1382" s="3">
        <f>YEAR(tbl_Pardavimai[[#This Row],[Data]])</f>
        <v/>
      </c>
      <c r="E1382" t="inlineStr">
        <is>
          <t>Aksesuarai</t>
        </is>
      </c>
      <c r="F1382" s="4" t="n">
        <v>186.27</v>
      </c>
      <c r="G1382" s="5" t="n">
        <v>5</v>
      </c>
    </row>
    <row r="1383">
      <c r="A1383" s="2" t="n">
        <v>45960</v>
      </c>
      <c r="B1383" s="3">
        <f>MONTH(tbl_Pardavimai[[#This Row],[Data]])</f>
        <v/>
      </c>
      <c r="C1383" t="inlineStr">
        <is>
          <t>Kaunas</t>
        </is>
      </c>
      <c r="D1383" s="3">
        <f>YEAR(tbl_Pardavimai[[#This Row],[Data]])</f>
        <v/>
      </c>
      <c r="E1383" t="inlineStr">
        <is>
          <t>Elektronika</t>
        </is>
      </c>
      <c r="F1383" s="4" t="n">
        <v>800.98</v>
      </c>
      <c r="G1383" s="5" t="n">
        <v>4</v>
      </c>
    </row>
    <row r="1384">
      <c r="A1384" s="2" t="n">
        <v>45960</v>
      </c>
      <c r="B1384" s="3">
        <f>MONTH(tbl_Pardavimai[[#This Row],[Data]])</f>
        <v/>
      </c>
      <c r="C1384" t="inlineStr">
        <is>
          <t>Kaunas</t>
        </is>
      </c>
      <c r="D1384" s="3">
        <f>YEAR(tbl_Pardavimai[[#This Row],[Data]])</f>
        <v/>
      </c>
      <c r="E1384" t="inlineStr">
        <is>
          <t>Šviestuvai</t>
        </is>
      </c>
      <c r="F1384" s="4" t="n">
        <v>819.89</v>
      </c>
      <c r="G1384" s="5" t="n">
        <v>9</v>
      </c>
    </row>
    <row r="1385">
      <c r="A1385" s="2" t="n">
        <v>45961</v>
      </c>
      <c r="B1385" s="3">
        <f>MONTH(tbl_Pardavimai[[#This Row],[Data]])</f>
        <v/>
      </c>
      <c r="C1385" t="inlineStr">
        <is>
          <t>Klaipėda</t>
        </is>
      </c>
      <c r="D1385" s="3">
        <f>YEAR(tbl_Pardavimai[[#This Row],[Data]])</f>
        <v/>
      </c>
      <c r="E1385" t="inlineStr">
        <is>
          <t>Buitinė technika</t>
        </is>
      </c>
      <c r="F1385" s="4" t="n">
        <v>360.34</v>
      </c>
      <c r="G1385" s="5" t="n">
        <v>2</v>
      </c>
    </row>
    <row r="1386">
      <c r="A1386" s="2" t="n">
        <v>45961</v>
      </c>
      <c r="B1386" s="3">
        <f>MONTH(tbl_Pardavimai[[#This Row],[Data]])</f>
        <v/>
      </c>
      <c r="C1386" t="inlineStr">
        <is>
          <t>Klaipėda</t>
        </is>
      </c>
      <c r="D1386" s="3">
        <f>YEAR(tbl_Pardavimai[[#This Row],[Data]])</f>
        <v/>
      </c>
      <c r="E1386" t="inlineStr">
        <is>
          <t>Buitinė technika</t>
        </is>
      </c>
      <c r="F1386" s="4" t="n">
        <v>1635.15</v>
      </c>
      <c r="G1386" s="5" t="n">
        <v>10</v>
      </c>
    </row>
    <row r="1387">
      <c r="A1387" s="2" t="n">
        <v>45961</v>
      </c>
      <c r="B1387" s="3">
        <f>MONTH(tbl_Pardavimai[[#This Row],[Data]])</f>
        <v/>
      </c>
      <c r="C1387" t="inlineStr">
        <is>
          <t>Vilnius</t>
        </is>
      </c>
      <c r="D1387" s="3">
        <f>YEAR(tbl_Pardavimai[[#This Row],[Data]])</f>
        <v/>
      </c>
      <c r="E1387" t="inlineStr">
        <is>
          <t>Elektronika</t>
        </is>
      </c>
      <c r="F1387" s="4" t="n">
        <v>1886.29</v>
      </c>
      <c r="G1387" s="5" t="n">
        <v>9</v>
      </c>
    </row>
    <row r="1388">
      <c r="A1388" s="2" t="n">
        <v>45962</v>
      </c>
      <c r="B1388" s="3">
        <f>MONTH(tbl_Pardavimai[[#This Row],[Data]])</f>
        <v/>
      </c>
      <c r="C1388" t="inlineStr">
        <is>
          <t>Klaipėda</t>
        </is>
      </c>
      <c r="D1388" s="3">
        <f>YEAR(tbl_Pardavimai[[#This Row],[Data]])</f>
        <v/>
      </c>
      <c r="E1388" t="inlineStr">
        <is>
          <t>Buitinė technika</t>
        </is>
      </c>
      <c r="F1388" s="4" t="n">
        <v>710.15</v>
      </c>
      <c r="G1388" s="5" t="n">
        <v>5</v>
      </c>
    </row>
    <row r="1389">
      <c r="A1389" s="2" t="n">
        <v>45962</v>
      </c>
      <c r="B1389" s="3">
        <f>MONTH(tbl_Pardavimai[[#This Row],[Data]])</f>
        <v/>
      </c>
      <c r="C1389" t="inlineStr">
        <is>
          <t>Vilnius</t>
        </is>
      </c>
      <c r="D1389" s="3">
        <f>YEAR(tbl_Pardavimai[[#This Row],[Data]])</f>
        <v/>
      </c>
      <c r="E1389" t="inlineStr">
        <is>
          <t>Elektronika</t>
        </is>
      </c>
      <c r="F1389" s="4" t="n">
        <v>1740.92</v>
      </c>
      <c r="G1389" s="5" t="n">
        <v>8</v>
      </c>
    </row>
    <row r="1390">
      <c r="A1390" s="2" t="n">
        <v>45962</v>
      </c>
      <c r="B1390" s="3">
        <f>MONTH(tbl_Pardavimai[[#This Row],[Data]])</f>
        <v/>
      </c>
      <c r="C1390" t="inlineStr">
        <is>
          <t>Vilnius</t>
        </is>
      </c>
      <c r="D1390" s="3">
        <f>YEAR(tbl_Pardavimai[[#This Row],[Data]])</f>
        <v/>
      </c>
      <c r="E1390" t="inlineStr">
        <is>
          <t>Aksesuarai</t>
        </is>
      </c>
      <c r="F1390" s="4" t="n">
        <v>427.9</v>
      </c>
      <c r="G1390" s="5" t="n">
        <v>10</v>
      </c>
    </row>
    <row r="1391">
      <c r="A1391" s="2" t="n">
        <v>45963</v>
      </c>
      <c r="B1391" s="3">
        <f>MONTH(tbl_Pardavimai[[#This Row],[Data]])</f>
        <v/>
      </c>
      <c r="C1391" t="inlineStr">
        <is>
          <t>Kaunas</t>
        </is>
      </c>
      <c r="D1391" s="3">
        <f>YEAR(tbl_Pardavimai[[#This Row],[Data]])</f>
        <v/>
      </c>
      <c r="E1391" t="inlineStr">
        <is>
          <t>Aksesuarai</t>
        </is>
      </c>
      <c r="F1391" s="4" t="n">
        <v>233.69</v>
      </c>
      <c r="G1391" s="5" t="n">
        <v>5</v>
      </c>
    </row>
    <row r="1392">
      <c r="A1392" s="2" t="n">
        <v>45963</v>
      </c>
      <c r="B1392" s="3">
        <f>MONTH(tbl_Pardavimai[[#This Row],[Data]])</f>
        <v/>
      </c>
      <c r="C1392" t="inlineStr">
        <is>
          <t>Kaunas</t>
        </is>
      </c>
      <c r="D1392" s="3">
        <f>YEAR(tbl_Pardavimai[[#This Row],[Data]])</f>
        <v/>
      </c>
      <c r="E1392" t="inlineStr">
        <is>
          <t>Aksesuarai</t>
        </is>
      </c>
      <c r="F1392" s="4" t="n">
        <v>61.4</v>
      </c>
      <c r="G1392" s="5" t="n">
        <v>2</v>
      </c>
    </row>
    <row r="1393">
      <c r="A1393" s="2" t="n">
        <v>45963</v>
      </c>
      <c r="B1393" s="3">
        <f>MONTH(tbl_Pardavimai[[#This Row],[Data]])</f>
        <v/>
      </c>
      <c r="C1393" t="inlineStr">
        <is>
          <t>Vilnius</t>
        </is>
      </c>
      <c r="D1393" s="3">
        <f>YEAR(tbl_Pardavimai[[#This Row],[Data]])</f>
        <v/>
      </c>
      <c r="E1393" t="inlineStr">
        <is>
          <t>Buitinė technika</t>
        </is>
      </c>
      <c r="F1393" s="4" t="n">
        <v>1635.79</v>
      </c>
      <c r="G1393" s="5" t="n">
        <v>10</v>
      </c>
    </row>
    <row r="1394">
      <c r="A1394" s="2" t="n">
        <v>45964</v>
      </c>
      <c r="B1394" s="3">
        <f>MONTH(tbl_Pardavimai[[#This Row],[Data]])</f>
        <v/>
      </c>
      <c r="C1394" t="inlineStr">
        <is>
          <t>Vilnius</t>
        </is>
      </c>
      <c r="D1394" s="3">
        <f>YEAR(tbl_Pardavimai[[#This Row],[Data]])</f>
        <v/>
      </c>
      <c r="E1394" t="inlineStr">
        <is>
          <t>Šviestuvai</t>
        </is>
      </c>
      <c r="F1394" s="4" t="n">
        <v>177.2</v>
      </c>
      <c r="G1394" s="5" t="n">
        <v>2</v>
      </c>
    </row>
    <row r="1395">
      <c r="A1395" s="2" t="n">
        <v>45964</v>
      </c>
      <c r="B1395" s="3">
        <f>MONTH(tbl_Pardavimai[[#This Row],[Data]])</f>
        <v/>
      </c>
      <c r="C1395" t="inlineStr">
        <is>
          <t>Kaunas</t>
        </is>
      </c>
      <c r="D1395" s="3">
        <f>YEAR(tbl_Pardavimai[[#This Row],[Data]])</f>
        <v/>
      </c>
      <c r="E1395" t="inlineStr">
        <is>
          <t>Aksesuarai</t>
        </is>
      </c>
      <c r="F1395" s="4" t="n">
        <v>200.5</v>
      </c>
      <c r="G1395" s="5" t="n">
        <v>5</v>
      </c>
    </row>
    <row r="1396">
      <c r="A1396" s="2" t="n">
        <v>45964</v>
      </c>
      <c r="B1396" s="3">
        <f>MONTH(tbl_Pardavimai[[#This Row],[Data]])</f>
        <v/>
      </c>
      <c r="C1396" t="inlineStr">
        <is>
          <t>Klaipėda</t>
        </is>
      </c>
      <c r="D1396" s="3">
        <f>YEAR(tbl_Pardavimai[[#This Row],[Data]])</f>
        <v/>
      </c>
      <c r="E1396" t="inlineStr">
        <is>
          <t>Aksesuarai</t>
        </is>
      </c>
      <c r="F1396" s="4" t="n">
        <v>154.87</v>
      </c>
      <c r="G1396" s="5" t="n">
        <v>3</v>
      </c>
    </row>
    <row r="1397">
      <c r="A1397" s="2" t="n">
        <v>45965</v>
      </c>
      <c r="B1397" s="3">
        <f>MONTH(tbl_Pardavimai[[#This Row],[Data]])</f>
        <v/>
      </c>
      <c r="C1397" t="inlineStr">
        <is>
          <t>Klaipėda</t>
        </is>
      </c>
      <c r="D1397" s="3">
        <f>YEAR(tbl_Pardavimai[[#This Row],[Data]])</f>
        <v/>
      </c>
      <c r="E1397" t="inlineStr">
        <is>
          <t>Buitinė technika</t>
        </is>
      </c>
      <c r="F1397" s="4" t="n">
        <v>411.52</v>
      </c>
      <c r="G1397" s="5" t="n">
        <v>2</v>
      </c>
    </row>
    <row r="1398">
      <c r="A1398" s="2" t="n">
        <v>45965</v>
      </c>
      <c r="B1398" s="3">
        <f>MONTH(tbl_Pardavimai[[#This Row],[Data]])</f>
        <v/>
      </c>
      <c r="C1398" t="inlineStr">
        <is>
          <t>Vilnius</t>
        </is>
      </c>
      <c r="D1398" s="3">
        <f>YEAR(tbl_Pardavimai[[#This Row],[Data]])</f>
        <v/>
      </c>
      <c r="E1398" t="inlineStr">
        <is>
          <t>Šviestuvai</t>
        </is>
      </c>
      <c r="F1398" s="4" t="n">
        <v>276.66</v>
      </c>
      <c r="G1398" s="5" t="n">
        <v>3</v>
      </c>
    </row>
    <row r="1399">
      <c r="A1399" s="2" t="n">
        <v>45965</v>
      </c>
      <c r="B1399" s="3">
        <f>MONTH(tbl_Pardavimai[[#This Row],[Data]])</f>
        <v/>
      </c>
      <c r="C1399" t="inlineStr">
        <is>
          <t>Vilnius</t>
        </is>
      </c>
      <c r="D1399" s="3">
        <f>YEAR(tbl_Pardavimai[[#This Row],[Data]])</f>
        <v/>
      </c>
      <c r="E1399" t="inlineStr">
        <is>
          <t>Aksesuarai</t>
        </is>
      </c>
      <c r="F1399" s="4" t="n">
        <v>323.62</v>
      </c>
      <c r="G1399" s="5" t="n">
        <v>8</v>
      </c>
    </row>
    <row r="1400">
      <c r="A1400" s="2" t="n">
        <v>45966</v>
      </c>
      <c r="B1400" s="3">
        <f>MONTH(tbl_Pardavimai[[#This Row],[Data]])</f>
        <v/>
      </c>
      <c r="C1400" t="inlineStr">
        <is>
          <t>Vilnius</t>
        </is>
      </c>
      <c r="D1400" s="3">
        <f>YEAR(tbl_Pardavimai[[#This Row],[Data]])</f>
        <v/>
      </c>
      <c r="E1400" t="inlineStr">
        <is>
          <t>Buitinė technika</t>
        </is>
      </c>
      <c r="F1400" s="4" t="n">
        <v>1512.31</v>
      </c>
      <c r="G1400" s="5" t="n">
        <v>9</v>
      </c>
    </row>
    <row r="1401">
      <c r="A1401" s="2" t="n">
        <v>45966</v>
      </c>
      <c r="B1401" s="3">
        <f>MONTH(tbl_Pardavimai[[#This Row],[Data]])</f>
        <v/>
      </c>
      <c r="C1401" t="inlineStr">
        <is>
          <t>Klaipėda</t>
        </is>
      </c>
      <c r="D1401" s="3">
        <f>YEAR(tbl_Pardavimai[[#This Row],[Data]])</f>
        <v/>
      </c>
      <c r="E1401" t="inlineStr">
        <is>
          <t>Aksesuarai</t>
        </is>
      </c>
      <c r="F1401" s="4" t="n">
        <v>241.97</v>
      </c>
      <c r="G1401" s="5" t="n">
        <v>6</v>
      </c>
    </row>
    <row r="1402">
      <c r="A1402" s="2" t="n">
        <v>45966</v>
      </c>
      <c r="B1402" s="3">
        <f>MONTH(tbl_Pardavimai[[#This Row],[Data]])</f>
        <v/>
      </c>
      <c r="C1402" t="inlineStr">
        <is>
          <t>Kaunas</t>
        </is>
      </c>
      <c r="D1402" s="3">
        <f>YEAR(tbl_Pardavimai[[#This Row],[Data]])</f>
        <v/>
      </c>
      <c r="E1402" t="inlineStr">
        <is>
          <t>Buitinė technika</t>
        </is>
      </c>
      <c r="F1402" s="4" t="n">
        <v>363.3</v>
      </c>
      <c r="G1402" s="5" t="n">
        <v>2</v>
      </c>
    </row>
    <row r="1403">
      <c r="A1403" s="2" t="n">
        <v>45967</v>
      </c>
      <c r="B1403" s="3">
        <f>MONTH(tbl_Pardavimai[[#This Row],[Data]])</f>
        <v/>
      </c>
      <c r="C1403" t="inlineStr">
        <is>
          <t>Klaipėda</t>
        </is>
      </c>
      <c r="D1403" s="3">
        <f>YEAR(tbl_Pardavimai[[#This Row],[Data]])</f>
        <v/>
      </c>
      <c r="E1403" t="inlineStr">
        <is>
          <t>Buitinė technika</t>
        </is>
      </c>
      <c r="F1403" s="4" t="n">
        <v>761.88</v>
      </c>
      <c r="G1403" s="5" t="n">
        <v>5</v>
      </c>
    </row>
    <row r="1404">
      <c r="A1404" s="2" t="n">
        <v>45967</v>
      </c>
      <c r="B1404" s="3">
        <f>MONTH(tbl_Pardavimai[[#This Row],[Data]])</f>
        <v/>
      </c>
      <c r="C1404" t="inlineStr">
        <is>
          <t>Vilnius</t>
        </is>
      </c>
      <c r="D1404" s="3">
        <f>YEAR(tbl_Pardavimai[[#This Row],[Data]])</f>
        <v/>
      </c>
      <c r="E1404" t="inlineStr">
        <is>
          <t>Elektronika</t>
        </is>
      </c>
      <c r="F1404" s="4" t="n">
        <v>1470.55</v>
      </c>
      <c r="G1404" s="5" t="n">
        <v>8</v>
      </c>
    </row>
    <row r="1405">
      <c r="A1405" s="2" t="n">
        <v>45967</v>
      </c>
      <c r="B1405" s="3">
        <f>MONTH(tbl_Pardavimai[[#This Row],[Data]])</f>
        <v/>
      </c>
      <c r="C1405" t="inlineStr">
        <is>
          <t>Kaunas</t>
        </is>
      </c>
      <c r="D1405" s="3">
        <f>YEAR(tbl_Pardavimai[[#This Row],[Data]])</f>
        <v/>
      </c>
      <c r="E1405" t="inlineStr">
        <is>
          <t>Aksesuarai</t>
        </is>
      </c>
      <c r="F1405" s="4" t="n">
        <v>151.65</v>
      </c>
      <c r="G1405" s="5" t="n">
        <v>3</v>
      </c>
    </row>
    <row r="1406">
      <c r="A1406" s="2" t="n">
        <v>45968</v>
      </c>
      <c r="B1406" s="3">
        <f>MONTH(tbl_Pardavimai[[#This Row],[Data]])</f>
        <v/>
      </c>
      <c r="C1406" t="inlineStr">
        <is>
          <t>Vilnius</t>
        </is>
      </c>
      <c r="D1406" s="3">
        <f>YEAR(tbl_Pardavimai[[#This Row],[Data]])</f>
        <v/>
      </c>
      <c r="E1406" t="inlineStr">
        <is>
          <t>Aksesuarai</t>
        </is>
      </c>
      <c r="F1406" s="4" t="n">
        <v>353.6</v>
      </c>
      <c r="G1406" s="5" t="n">
        <v>9</v>
      </c>
    </row>
    <row r="1407">
      <c r="A1407" s="2" t="n">
        <v>45968</v>
      </c>
      <c r="B1407" s="3">
        <f>MONTH(tbl_Pardavimai[[#This Row],[Data]])</f>
        <v/>
      </c>
      <c r="C1407" t="inlineStr">
        <is>
          <t>Vilnius</t>
        </is>
      </c>
      <c r="D1407" s="3">
        <f>YEAR(tbl_Pardavimai[[#This Row],[Data]])</f>
        <v/>
      </c>
      <c r="E1407" t="inlineStr">
        <is>
          <t>Aksesuarai</t>
        </is>
      </c>
      <c r="F1407" s="4" t="n">
        <v>386.67</v>
      </c>
      <c r="G1407" s="5" t="n">
        <v>10</v>
      </c>
    </row>
    <row r="1408">
      <c r="A1408" s="2" t="n">
        <v>45968</v>
      </c>
      <c r="B1408" s="3">
        <f>MONTH(tbl_Pardavimai[[#This Row],[Data]])</f>
        <v/>
      </c>
      <c r="C1408" t="inlineStr">
        <is>
          <t>Klaipėda</t>
        </is>
      </c>
      <c r="D1408" s="3">
        <f>YEAR(tbl_Pardavimai[[#This Row],[Data]])</f>
        <v/>
      </c>
      <c r="E1408" t="inlineStr">
        <is>
          <t>Elektronika</t>
        </is>
      </c>
      <c r="F1408" s="4" t="n">
        <v>1044.07</v>
      </c>
      <c r="G1408" s="5" t="n">
        <v>5</v>
      </c>
    </row>
    <row r="1409">
      <c r="A1409" s="2" t="n">
        <v>45969</v>
      </c>
      <c r="B1409" s="3">
        <f>MONTH(tbl_Pardavimai[[#This Row],[Data]])</f>
        <v/>
      </c>
      <c r="C1409" t="inlineStr">
        <is>
          <t>Kaunas</t>
        </is>
      </c>
      <c r="D1409" s="3">
        <f>YEAR(tbl_Pardavimai[[#This Row],[Data]])</f>
        <v/>
      </c>
      <c r="E1409" t="inlineStr">
        <is>
          <t>Elektronika</t>
        </is>
      </c>
      <c r="F1409" s="4" t="n">
        <v>676.12</v>
      </c>
      <c r="G1409" s="5" t="n">
        <v>3</v>
      </c>
    </row>
    <row r="1410">
      <c r="A1410" s="2" t="n">
        <v>45969</v>
      </c>
      <c r="B1410" s="3">
        <f>MONTH(tbl_Pardavimai[[#This Row],[Data]])</f>
        <v/>
      </c>
      <c r="C1410" t="inlineStr">
        <is>
          <t>Klaipėda</t>
        </is>
      </c>
      <c r="D1410" s="3">
        <f>YEAR(tbl_Pardavimai[[#This Row],[Data]])</f>
        <v/>
      </c>
      <c r="E1410" t="inlineStr">
        <is>
          <t>Buitinė technika</t>
        </is>
      </c>
      <c r="F1410" s="4" t="n">
        <v>356.83</v>
      </c>
      <c r="G1410" s="5" t="n">
        <v>2</v>
      </c>
    </row>
    <row r="1411">
      <c r="A1411" s="2" t="n">
        <v>45969</v>
      </c>
      <c r="B1411" s="3">
        <f>MONTH(tbl_Pardavimai[[#This Row],[Data]])</f>
        <v/>
      </c>
      <c r="C1411" t="inlineStr">
        <is>
          <t>Kaunas</t>
        </is>
      </c>
      <c r="D1411" s="3">
        <f>YEAR(tbl_Pardavimai[[#This Row],[Data]])</f>
        <v/>
      </c>
      <c r="E1411" t="inlineStr">
        <is>
          <t>Buitinė technika</t>
        </is>
      </c>
      <c r="F1411" s="4" t="n">
        <v>474.12</v>
      </c>
      <c r="G1411" s="5" t="n">
        <v>3</v>
      </c>
    </row>
    <row r="1412">
      <c r="A1412" s="2" t="n">
        <v>45970</v>
      </c>
      <c r="B1412" s="3">
        <f>MONTH(tbl_Pardavimai[[#This Row],[Data]])</f>
        <v/>
      </c>
      <c r="C1412" t="inlineStr">
        <is>
          <t>Vilnius</t>
        </is>
      </c>
      <c r="D1412" s="3">
        <f>YEAR(tbl_Pardavimai[[#This Row],[Data]])</f>
        <v/>
      </c>
      <c r="E1412" t="inlineStr">
        <is>
          <t>Buitinė technika</t>
        </is>
      </c>
      <c r="F1412" s="4" t="n">
        <v>982.8</v>
      </c>
      <c r="G1412" s="5" t="n">
        <v>6</v>
      </c>
    </row>
    <row r="1413">
      <c r="A1413" s="2" t="n">
        <v>45970</v>
      </c>
      <c r="B1413" s="3">
        <f>MONTH(tbl_Pardavimai[[#This Row],[Data]])</f>
        <v/>
      </c>
      <c r="C1413" t="inlineStr">
        <is>
          <t>Vilnius</t>
        </is>
      </c>
      <c r="D1413" s="3">
        <f>YEAR(tbl_Pardavimai[[#This Row],[Data]])</f>
        <v/>
      </c>
      <c r="E1413" t="inlineStr">
        <is>
          <t>Aksesuarai</t>
        </is>
      </c>
      <c r="F1413" s="4" t="n">
        <v>149.01</v>
      </c>
      <c r="G1413" s="5" t="n">
        <v>3</v>
      </c>
    </row>
    <row r="1414">
      <c r="A1414" s="2" t="n">
        <v>45970</v>
      </c>
      <c r="B1414" s="3">
        <f>MONTH(tbl_Pardavimai[[#This Row],[Data]])</f>
        <v/>
      </c>
      <c r="C1414" t="inlineStr">
        <is>
          <t>Kaunas</t>
        </is>
      </c>
      <c r="D1414" s="3">
        <f>YEAR(tbl_Pardavimai[[#This Row],[Data]])</f>
        <v/>
      </c>
      <c r="E1414" t="inlineStr">
        <is>
          <t>Aksesuarai</t>
        </is>
      </c>
      <c r="F1414" s="4" t="n">
        <v>125.75</v>
      </c>
      <c r="G1414" s="5" t="n">
        <v>3</v>
      </c>
    </row>
    <row r="1415">
      <c r="A1415" s="2" t="n">
        <v>45971</v>
      </c>
      <c r="B1415" s="3">
        <f>MONTH(tbl_Pardavimai[[#This Row],[Data]])</f>
        <v/>
      </c>
      <c r="C1415" t="inlineStr">
        <is>
          <t>Kaunas</t>
        </is>
      </c>
      <c r="D1415" s="3">
        <f>YEAR(tbl_Pardavimai[[#This Row],[Data]])</f>
        <v/>
      </c>
      <c r="E1415" t="inlineStr">
        <is>
          <t>Buitinė technika</t>
        </is>
      </c>
      <c r="F1415" s="4" t="n">
        <v>1572.91</v>
      </c>
      <c r="G1415" s="5" t="n">
        <v>10</v>
      </c>
    </row>
    <row r="1416">
      <c r="A1416" s="2" t="n">
        <v>45971</v>
      </c>
      <c r="B1416" s="3">
        <f>MONTH(tbl_Pardavimai[[#This Row],[Data]])</f>
        <v/>
      </c>
      <c r="C1416" t="inlineStr">
        <is>
          <t>Klaipėda</t>
        </is>
      </c>
      <c r="D1416" s="3">
        <f>YEAR(tbl_Pardavimai[[#This Row],[Data]])</f>
        <v/>
      </c>
      <c r="E1416" t="inlineStr">
        <is>
          <t>Buitinė technika</t>
        </is>
      </c>
      <c r="F1416" s="4" t="n">
        <v>1040.79</v>
      </c>
      <c r="G1416" s="5" t="n">
        <v>6</v>
      </c>
    </row>
    <row r="1417">
      <c r="A1417" s="2" t="n">
        <v>45971</v>
      </c>
      <c r="B1417" s="3">
        <f>MONTH(tbl_Pardavimai[[#This Row],[Data]])</f>
        <v/>
      </c>
      <c r="C1417" t="inlineStr">
        <is>
          <t>Kaunas</t>
        </is>
      </c>
      <c r="D1417" s="3">
        <f>YEAR(tbl_Pardavimai[[#This Row],[Data]])</f>
        <v/>
      </c>
      <c r="E1417" t="inlineStr">
        <is>
          <t>Aksesuarai</t>
        </is>
      </c>
      <c r="F1417" s="4" t="n">
        <v>283.46</v>
      </c>
      <c r="G1417" s="5" t="n">
        <v>7</v>
      </c>
    </row>
    <row r="1418">
      <c r="A1418" s="2" t="n">
        <v>45972</v>
      </c>
      <c r="B1418" s="3">
        <f>MONTH(tbl_Pardavimai[[#This Row],[Data]])</f>
        <v/>
      </c>
      <c r="C1418" t="inlineStr">
        <is>
          <t>Vilnius</t>
        </is>
      </c>
      <c r="D1418" s="3">
        <f>YEAR(tbl_Pardavimai[[#This Row],[Data]])</f>
        <v/>
      </c>
      <c r="E1418" t="inlineStr">
        <is>
          <t>Buitinė technika</t>
        </is>
      </c>
      <c r="F1418" s="4" t="n">
        <v>1335.11</v>
      </c>
      <c r="G1418" s="5" t="n">
        <v>8</v>
      </c>
    </row>
    <row r="1419">
      <c r="A1419" s="2" t="n">
        <v>45972</v>
      </c>
      <c r="B1419" s="3">
        <f>MONTH(tbl_Pardavimai[[#This Row],[Data]])</f>
        <v/>
      </c>
      <c r="C1419" t="inlineStr">
        <is>
          <t>Vilnius</t>
        </is>
      </c>
      <c r="D1419" s="3">
        <f>YEAR(tbl_Pardavimai[[#This Row],[Data]])</f>
        <v/>
      </c>
      <c r="E1419" t="inlineStr">
        <is>
          <t>Aksesuarai</t>
        </is>
      </c>
      <c r="F1419" s="4" t="n">
        <v>401.72</v>
      </c>
      <c r="G1419" s="5" t="n">
        <v>10</v>
      </c>
    </row>
    <row r="1420">
      <c r="A1420" s="2" t="n">
        <v>45972</v>
      </c>
      <c r="B1420" s="3">
        <f>MONTH(tbl_Pardavimai[[#This Row],[Data]])</f>
        <v/>
      </c>
      <c r="C1420" t="inlineStr">
        <is>
          <t>Vilnius</t>
        </is>
      </c>
      <c r="D1420" s="3">
        <f>YEAR(tbl_Pardavimai[[#This Row],[Data]])</f>
        <v/>
      </c>
      <c r="E1420" t="inlineStr">
        <is>
          <t>Buitinė technika</t>
        </is>
      </c>
      <c r="F1420" s="4" t="n">
        <v>413.51</v>
      </c>
      <c r="G1420" s="5" t="n">
        <v>3</v>
      </c>
    </row>
    <row r="1421">
      <c r="A1421" s="2" t="n">
        <v>45972</v>
      </c>
      <c r="B1421" s="3">
        <f>MONTH(tbl_Pardavimai[[#This Row],[Data]])</f>
        <v/>
      </c>
      <c r="C1421" t="inlineStr">
        <is>
          <t>Vilnius</t>
        </is>
      </c>
      <c r="D1421" s="3">
        <f>YEAR(tbl_Pardavimai[[#This Row],[Data]])</f>
        <v/>
      </c>
      <c r="E1421" t="inlineStr">
        <is>
          <t>Elektronika</t>
        </is>
      </c>
      <c r="F1421" s="4" t="n">
        <v>1068.34</v>
      </c>
      <c r="G1421" s="5" t="n">
        <v>5</v>
      </c>
    </row>
    <row r="1422">
      <c r="A1422" s="2" t="n">
        <v>45973</v>
      </c>
      <c r="B1422" s="3">
        <f>MONTH(tbl_Pardavimai[[#This Row],[Data]])</f>
        <v/>
      </c>
      <c r="C1422" t="inlineStr">
        <is>
          <t>Klaipėda</t>
        </is>
      </c>
      <c r="D1422" s="3">
        <f>YEAR(tbl_Pardavimai[[#This Row],[Data]])</f>
        <v/>
      </c>
      <c r="E1422" t="inlineStr">
        <is>
          <t>Buitinė technika</t>
        </is>
      </c>
      <c r="F1422" s="4" t="n">
        <v>1589.32</v>
      </c>
      <c r="G1422" s="5" t="n">
        <v>10</v>
      </c>
    </row>
    <row r="1423">
      <c r="A1423" s="2" t="n">
        <v>45973</v>
      </c>
      <c r="B1423" s="3">
        <f>MONTH(tbl_Pardavimai[[#This Row],[Data]])</f>
        <v/>
      </c>
      <c r="C1423" t="inlineStr">
        <is>
          <t>Vilnius</t>
        </is>
      </c>
      <c r="D1423" s="3">
        <f>YEAR(tbl_Pardavimai[[#This Row],[Data]])</f>
        <v/>
      </c>
      <c r="E1423" t="inlineStr">
        <is>
          <t>Buitinė technika</t>
        </is>
      </c>
      <c r="F1423" s="4" t="n">
        <v>625.22</v>
      </c>
      <c r="G1423" s="5" t="n">
        <v>4</v>
      </c>
    </row>
    <row r="1424">
      <c r="A1424" s="2" t="n">
        <v>45974</v>
      </c>
      <c r="B1424" s="3">
        <f>MONTH(tbl_Pardavimai[[#This Row],[Data]])</f>
        <v/>
      </c>
      <c r="C1424" t="inlineStr">
        <is>
          <t>Vilnius</t>
        </is>
      </c>
      <c r="D1424" s="3">
        <f>YEAR(tbl_Pardavimai[[#This Row],[Data]])</f>
        <v/>
      </c>
      <c r="E1424" t="inlineStr">
        <is>
          <t>Aksesuarai</t>
        </is>
      </c>
      <c r="F1424" s="4" t="n">
        <v>325.87</v>
      </c>
      <c r="G1424" s="5" t="n">
        <v>7</v>
      </c>
    </row>
    <row r="1425">
      <c r="A1425" s="2" t="n">
        <v>45974</v>
      </c>
      <c r="B1425" s="3">
        <f>MONTH(tbl_Pardavimai[[#This Row],[Data]])</f>
        <v/>
      </c>
      <c r="C1425" t="inlineStr">
        <is>
          <t>Vilnius</t>
        </is>
      </c>
      <c r="D1425" s="3">
        <f>YEAR(tbl_Pardavimai[[#This Row],[Data]])</f>
        <v/>
      </c>
      <c r="E1425" t="inlineStr">
        <is>
          <t>Elektronika</t>
        </is>
      </c>
      <c r="F1425" s="4" t="n">
        <v>1097.86</v>
      </c>
      <c r="G1425" s="5" t="n">
        <v>5</v>
      </c>
    </row>
    <row r="1426">
      <c r="A1426" s="2" t="n">
        <v>45974</v>
      </c>
      <c r="B1426" s="3">
        <f>MONTH(tbl_Pardavimai[[#This Row],[Data]])</f>
        <v/>
      </c>
      <c r="C1426" t="inlineStr">
        <is>
          <t>Klaipėda</t>
        </is>
      </c>
      <c r="D1426" s="3">
        <f>YEAR(tbl_Pardavimai[[#This Row],[Data]])</f>
        <v/>
      </c>
      <c r="E1426" t="inlineStr">
        <is>
          <t>Aksesuarai</t>
        </is>
      </c>
      <c r="F1426" s="4" t="n">
        <v>404.06</v>
      </c>
      <c r="G1426" s="5" t="n">
        <v>9</v>
      </c>
    </row>
    <row r="1427">
      <c r="A1427" s="2" t="n">
        <v>45975</v>
      </c>
      <c r="B1427" s="3">
        <f>MONTH(tbl_Pardavimai[[#This Row],[Data]])</f>
        <v/>
      </c>
      <c r="C1427" t="inlineStr">
        <is>
          <t>Vilnius</t>
        </is>
      </c>
      <c r="D1427" s="3">
        <f>YEAR(tbl_Pardavimai[[#This Row],[Data]])</f>
        <v/>
      </c>
      <c r="E1427" t="inlineStr">
        <is>
          <t>Elektronika</t>
        </is>
      </c>
      <c r="F1427" s="4" t="n">
        <v>573.95</v>
      </c>
      <c r="G1427" s="5" t="n">
        <v>3</v>
      </c>
    </row>
    <row r="1428">
      <c r="A1428" s="2" t="n">
        <v>45975</v>
      </c>
      <c r="B1428" s="3">
        <f>MONTH(tbl_Pardavimai[[#This Row],[Data]])</f>
        <v/>
      </c>
      <c r="C1428" t="inlineStr">
        <is>
          <t>Klaipėda</t>
        </is>
      </c>
      <c r="D1428" s="3">
        <f>YEAR(tbl_Pardavimai[[#This Row],[Data]])</f>
        <v/>
      </c>
      <c r="E1428" t="inlineStr">
        <is>
          <t>Elektronika</t>
        </is>
      </c>
      <c r="F1428" s="4" t="n">
        <v>841.45</v>
      </c>
      <c r="G1428" s="5" t="n">
        <v>4</v>
      </c>
    </row>
    <row r="1429">
      <c r="A1429" s="2" t="n">
        <v>45975</v>
      </c>
      <c r="B1429" s="3">
        <f>MONTH(tbl_Pardavimai[[#This Row],[Data]])</f>
        <v/>
      </c>
      <c r="C1429" t="inlineStr">
        <is>
          <t>Vilnius</t>
        </is>
      </c>
      <c r="D1429" s="3">
        <f>YEAR(tbl_Pardavimai[[#This Row],[Data]])</f>
        <v/>
      </c>
      <c r="E1429" t="inlineStr">
        <is>
          <t>Šviestuvai</t>
        </is>
      </c>
      <c r="F1429" s="4" t="n">
        <v>591.0599999999999</v>
      </c>
      <c r="G1429" s="5" t="n">
        <v>6</v>
      </c>
    </row>
    <row r="1430">
      <c r="A1430" s="2" t="n">
        <v>45976</v>
      </c>
      <c r="B1430" s="3">
        <f>MONTH(tbl_Pardavimai[[#This Row],[Data]])</f>
        <v/>
      </c>
      <c r="C1430" t="inlineStr">
        <is>
          <t>Vilnius</t>
        </is>
      </c>
      <c r="D1430" s="3">
        <f>YEAR(tbl_Pardavimai[[#This Row],[Data]])</f>
        <v/>
      </c>
      <c r="E1430" t="inlineStr">
        <is>
          <t>Elektronika</t>
        </is>
      </c>
      <c r="F1430" s="4" t="n">
        <v>2190.71</v>
      </c>
      <c r="G1430" s="5" t="n">
        <v>10</v>
      </c>
    </row>
    <row r="1431">
      <c r="A1431" s="2" t="n">
        <v>45976</v>
      </c>
      <c r="B1431" s="3">
        <f>MONTH(tbl_Pardavimai[[#This Row],[Data]])</f>
        <v/>
      </c>
      <c r="C1431" t="inlineStr">
        <is>
          <t>Vilnius</t>
        </is>
      </c>
      <c r="D1431" s="3">
        <f>YEAR(tbl_Pardavimai[[#This Row],[Data]])</f>
        <v/>
      </c>
      <c r="E1431" t="inlineStr">
        <is>
          <t>Aksesuarai</t>
        </is>
      </c>
      <c r="F1431" s="4" t="n">
        <v>462.63</v>
      </c>
      <c r="G1431" s="5" t="n">
        <v>10</v>
      </c>
    </row>
    <row r="1432">
      <c r="A1432" s="2" t="n">
        <v>45977</v>
      </c>
      <c r="B1432" s="3">
        <f>MONTH(tbl_Pardavimai[[#This Row],[Data]])</f>
        <v/>
      </c>
      <c r="C1432" t="inlineStr">
        <is>
          <t>Vilnius</t>
        </is>
      </c>
      <c r="D1432" s="3">
        <f>YEAR(tbl_Pardavimai[[#This Row],[Data]])</f>
        <v/>
      </c>
      <c r="E1432" t="inlineStr">
        <is>
          <t>Aksesuarai</t>
        </is>
      </c>
      <c r="F1432" s="4" t="n">
        <v>297.74</v>
      </c>
      <c r="G1432" s="5" t="n">
        <v>7</v>
      </c>
    </row>
    <row r="1433">
      <c r="A1433" s="2" t="n">
        <v>45977</v>
      </c>
      <c r="B1433" s="3">
        <f>MONTH(tbl_Pardavimai[[#This Row],[Data]])</f>
        <v/>
      </c>
      <c r="C1433" t="inlineStr">
        <is>
          <t>Klaipėda</t>
        </is>
      </c>
      <c r="D1433" s="3">
        <f>YEAR(tbl_Pardavimai[[#This Row],[Data]])</f>
        <v/>
      </c>
      <c r="E1433" t="inlineStr">
        <is>
          <t>Buitinė technika</t>
        </is>
      </c>
      <c r="F1433" s="4" t="n">
        <v>827.29</v>
      </c>
      <c r="G1433" s="5" t="n">
        <v>5</v>
      </c>
    </row>
    <row r="1434">
      <c r="A1434" s="2" t="n">
        <v>45977</v>
      </c>
      <c r="B1434" s="3">
        <f>MONTH(tbl_Pardavimai[[#This Row],[Data]])</f>
        <v/>
      </c>
      <c r="C1434" t="inlineStr">
        <is>
          <t>Vilnius</t>
        </is>
      </c>
      <c r="D1434" s="3">
        <f>YEAR(tbl_Pardavimai[[#This Row],[Data]])</f>
        <v/>
      </c>
      <c r="E1434" t="inlineStr">
        <is>
          <t>Šviestuvai</t>
        </is>
      </c>
      <c r="F1434" s="4" t="n">
        <v>298.84</v>
      </c>
      <c r="G1434" s="5" t="n">
        <v>3</v>
      </c>
    </row>
    <row r="1435">
      <c r="A1435" s="2" t="n">
        <v>45978</v>
      </c>
      <c r="B1435" s="3">
        <f>MONTH(tbl_Pardavimai[[#This Row],[Data]])</f>
        <v/>
      </c>
      <c r="C1435" t="inlineStr">
        <is>
          <t>Kaunas</t>
        </is>
      </c>
      <c r="D1435" s="3">
        <f>YEAR(tbl_Pardavimai[[#This Row],[Data]])</f>
        <v/>
      </c>
      <c r="E1435" t="inlineStr">
        <is>
          <t>Elektronika</t>
        </is>
      </c>
      <c r="F1435" s="4" t="n">
        <v>503.39</v>
      </c>
      <c r="G1435" s="5" t="n">
        <v>2</v>
      </c>
    </row>
    <row r="1436">
      <c r="A1436" s="2" t="n">
        <v>45978</v>
      </c>
      <c r="B1436" s="3">
        <f>MONTH(tbl_Pardavimai[[#This Row],[Data]])</f>
        <v/>
      </c>
      <c r="C1436" t="inlineStr">
        <is>
          <t>Kaunas</t>
        </is>
      </c>
      <c r="D1436" s="3">
        <f>YEAR(tbl_Pardavimai[[#This Row],[Data]])</f>
        <v/>
      </c>
      <c r="E1436" t="inlineStr">
        <is>
          <t>Elektronika</t>
        </is>
      </c>
      <c r="F1436" s="4" t="n">
        <v>1486.52</v>
      </c>
      <c r="G1436" s="5" t="n">
        <v>7</v>
      </c>
    </row>
    <row r="1437">
      <c r="A1437" s="2" t="n">
        <v>45979</v>
      </c>
      <c r="B1437" s="3">
        <f>MONTH(tbl_Pardavimai[[#This Row],[Data]])</f>
        <v/>
      </c>
      <c r="C1437" t="inlineStr">
        <is>
          <t>Kaunas</t>
        </is>
      </c>
      <c r="D1437" s="3">
        <f>YEAR(tbl_Pardavimai[[#This Row],[Data]])</f>
        <v/>
      </c>
      <c r="E1437" t="inlineStr">
        <is>
          <t>Elektronika</t>
        </is>
      </c>
      <c r="F1437" s="4" t="n">
        <v>1231.16</v>
      </c>
      <c r="G1437" s="5" t="n">
        <v>6</v>
      </c>
    </row>
    <row r="1438">
      <c r="A1438" s="2" t="n">
        <v>45979</v>
      </c>
      <c r="B1438" s="3">
        <f>MONTH(tbl_Pardavimai[[#This Row],[Data]])</f>
        <v/>
      </c>
      <c r="C1438" t="inlineStr">
        <is>
          <t>Vilnius</t>
        </is>
      </c>
      <c r="D1438" s="3">
        <f>YEAR(tbl_Pardavimai[[#This Row],[Data]])</f>
        <v/>
      </c>
      <c r="E1438" t="inlineStr">
        <is>
          <t>Aksesuarai</t>
        </is>
      </c>
      <c r="F1438" s="4" t="n">
        <v>230.43</v>
      </c>
      <c r="G1438" s="5" t="n">
        <v>6</v>
      </c>
    </row>
    <row r="1439">
      <c r="A1439" s="2" t="n">
        <v>45979</v>
      </c>
      <c r="B1439" s="3">
        <f>MONTH(tbl_Pardavimai[[#This Row],[Data]])</f>
        <v/>
      </c>
      <c r="C1439" t="inlineStr">
        <is>
          <t>Kaunas</t>
        </is>
      </c>
      <c r="D1439" s="3">
        <f>YEAR(tbl_Pardavimai[[#This Row],[Data]])</f>
        <v/>
      </c>
      <c r="E1439" t="inlineStr">
        <is>
          <t>Aksesuarai</t>
        </is>
      </c>
      <c r="F1439" s="4" t="n">
        <v>175.38</v>
      </c>
      <c r="G1439" s="5" t="n">
        <v>5</v>
      </c>
    </row>
    <row r="1440">
      <c r="A1440" s="2" t="n">
        <v>45980</v>
      </c>
      <c r="B1440" s="3">
        <f>MONTH(tbl_Pardavimai[[#This Row],[Data]])</f>
        <v/>
      </c>
      <c r="C1440" t="inlineStr">
        <is>
          <t>Vilnius</t>
        </is>
      </c>
      <c r="D1440" s="3">
        <f>YEAR(tbl_Pardavimai[[#This Row],[Data]])</f>
        <v/>
      </c>
      <c r="E1440" t="inlineStr">
        <is>
          <t>Aksesuarai</t>
        </is>
      </c>
      <c r="F1440" s="4" t="n">
        <v>134.96</v>
      </c>
      <c r="G1440" s="5" t="n">
        <v>3</v>
      </c>
    </row>
    <row r="1441">
      <c r="A1441" s="2" t="n">
        <v>45980</v>
      </c>
      <c r="B1441" s="3">
        <f>MONTH(tbl_Pardavimai[[#This Row],[Data]])</f>
        <v/>
      </c>
      <c r="C1441" t="inlineStr">
        <is>
          <t>Klaipėda</t>
        </is>
      </c>
      <c r="D1441" s="3">
        <f>YEAR(tbl_Pardavimai[[#This Row],[Data]])</f>
        <v/>
      </c>
      <c r="E1441" t="inlineStr">
        <is>
          <t>Buitinė technika</t>
        </is>
      </c>
      <c r="F1441" s="4" t="n">
        <v>1032.45</v>
      </c>
      <c r="G1441" s="5" t="n">
        <v>6</v>
      </c>
    </row>
    <row r="1442">
      <c r="A1442" s="2" t="n">
        <v>45980</v>
      </c>
      <c r="B1442" s="3">
        <f>MONTH(tbl_Pardavimai[[#This Row],[Data]])</f>
        <v/>
      </c>
      <c r="C1442" t="inlineStr">
        <is>
          <t>Kaunas</t>
        </is>
      </c>
      <c r="D1442" s="3">
        <f>YEAR(tbl_Pardavimai[[#This Row],[Data]])</f>
        <v/>
      </c>
      <c r="E1442" t="inlineStr">
        <is>
          <t>Šviestuvai</t>
        </is>
      </c>
      <c r="F1442" s="4" t="n">
        <v>889.3099999999999</v>
      </c>
      <c r="G1442" s="5" t="n">
        <v>9</v>
      </c>
    </row>
    <row r="1443">
      <c r="A1443" s="2" t="n">
        <v>45981</v>
      </c>
      <c r="B1443" s="3">
        <f>MONTH(tbl_Pardavimai[[#This Row],[Data]])</f>
        <v/>
      </c>
      <c r="C1443" t="inlineStr">
        <is>
          <t>Kaunas</t>
        </is>
      </c>
      <c r="D1443" s="3">
        <f>YEAR(tbl_Pardavimai[[#This Row],[Data]])</f>
        <v/>
      </c>
      <c r="E1443" t="inlineStr">
        <is>
          <t>Šviestuvai</t>
        </is>
      </c>
      <c r="F1443" s="4" t="n">
        <v>368.16</v>
      </c>
      <c r="G1443" s="5" t="n">
        <v>4</v>
      </c>
    </row>
    <row r="1444">
      <c r="A1444" s="2" t="n">
        <v>45981</v>
      </c>
      <c r="B1444" s="3">
        <f>MONTH(tbl_Pardavimai[[#This Row],[Data]])</f>
        <v/>
      </c>
      <c r="C1444" t="inlineStr">
        <is>
          <t>Kaunas</t>
        </is>
      </c>
      <c r="D1444" s="3">
        <f>YEAR(tbl_Pardavimai[[#This Row],[Data]])</f>
        <v/>
      </c>
      <c r="E1444" t="inlineStr">
        <is>
          <t>Aksesuarai</t>
        </is>
      </c>
      <c r="F1444" s="4" t="n">
        <v>250.23</v>
      </c>
      <c r="G1444" s="5" t="n">
        <v>6</v>
      </c>
    </row>
    <row r="1445">
      <c r="A1445" s="2" t="n">
        <v>45981</v>
      </c>
      <c r="B1445" s="3">
        <f>MONTH(tbl_Pardavimai[[#This Row],[Data]])</f>
        <v/>
      </c>
      <c r="C1445" t="inlineStr">
        <is>
          <t>Vilnius</t>
        </is>
      </c>
      <c r="D1445" s="3">
        <f>YEAR(tbl_Pardavimai[[#This Row],[Data]])</f>
        <v/>
      </c>
      <c r="E1445" t="inlineStr">
        <is>
          <t>Aksesuarai</t>
        </is>
      </c>
      <c r="F1445" s="4" t="n">
        <v>313.27</v>
      </c>
      <c r="G1445" s="5" t="n">
        <v>7</v>
      </c>
    </row>
    <row r="1446">
      <c r="A1446" s="2" t="n">
        <v>45982</v>
      </c>
      <c r="B1446" s="3">
        <f>MONTH(tbl_Pardavimai[[#This Row],[Data]])</f>
        <v/>
      </c>
      <c r="C1446" t="inlineStr">
        <is>
          <t>Vilnius</t>
        </is>
      </c>
      <c r="D1446" s="3">
        <f>YEAR(tbl_Pardavimai[[#This Row],[Data]])</f>
        <v/>
      </c>
      <c r="E1446" t="inlineStr">
        <is>
          <t>Buitinė technika</t>
        </is>
      </c>
      <c r="F1446" s="4" t="n">
        <v>1289.9</v>
      </c>
      <c r="G1446" s="5" t="n">
        <v>7</v>
      </c>
    </row>
    <row r="1447">
      <c r="A1447" s="2" t="n">
        <v>45982</v>
      </c>
      <c r="B1447" s="3">
        <f>MONTH(tbl_Pardavimai[[#This Row],[Data]])</f>
        <v/>
      </c>
      <c r="C1447" t="inlineStr">
        <is>
          <t>Klaipėda</t>
        </is>
      </c>
      <c r="D1447" s="3">
        <f>YEAR(tbl_Pardavimai[[#This Row],[Data]])</f>
        <v/>
      </c>
      <c r="E1447" t="inlineStr">
        <is>
          <t>Buitinė technika</t>
        </is>
      </c>
      <c r="F1447" s="4" t="n">
        <v>1064.98</v>
      </c>
      <c r="G1447" s="5" t="n">
        <v>6</v>
      </c>
    </row>
    <row r="1448">
      <c r="A1448" s="2" t="n">
        <v>45982</v>
      </c>
      <c r="B1448" s="3">
        <f>MONTH(tbl_Pardavimai[[#This Row],[Data]])</f>
        <v/>
      </c>
      <c r="C1448" t="inlineStr">
        <is>
          <t>Vilnius</t>
        </is>
      </c>
      <c r="D1448" s="3">
        <f>YEAR(tbl_Pardavimai[[#This Row],[Data]])</f>
        <v/>
      </c>
      <c r="E1448" t="inlineStr">
        <is>
          <t>Šviestuvai</t>
        </is>
      </c>
      <c r="F1448" s="4" t="n">
        <v>724.14</v>
      </c>
      <c r="G1448" s="5" t="n">
        <v>8</v>
      </c>
    </row>
    <row r="1449">
      <c r="A1449" s="2" t="n">
        <v>45983</v>
      </c>
      <c r="B1449" s="3">
        <f>MONTH(tbl_Pardavimai[[#This Row],[Data]])</f>
        <v/>
      </c>
      <c r="C1449" t="inlineStr">
        <is>
          <t>Vilnius</t>
        </is>
      </c>
      <c r="D1449" s="3">
        <f>YEAR(tbl_Pardavimai[[#This Row],[Data]])</f>
        <v/>
      </c>
      <c r="E1449" t="inlineStr">
        <is>
          <t>Elektronika</t>
        </is>
      </c>
      <c r="F1449" s="4" t="n">
        <v>457.08</v>
      </c>
      <c r="G1449" s="5" t="n">
        <v>2</v>
      </c>
    </row>
    <row r="1450">
      <c r="A1450" s="2" t="n">
        <v>45983</v>
      </c>
      <c r="B1450" s="3">
        <f>MONTH(tbl_Pardavimai[[#This Row],[Data]])</f>
        <v/>
      </c>
      <c r="C1450" t="inlineStr">
        <is>
          <t>Vilnius</t>
        </is>
      </c>
      <c r="D1450" s="3">
        <f>YEAR(tbl_Pardavimai[[#This Row],[Data]])</f>
        <v/>
      </c>
      <c r="E1450" t="inlineStr">
        <is>
          <t>Aksesuarai</t>
        </is>
      </c>
      <c r="F1450" s="4" t="n">
        <v>386.25</v>
      </c>
      <c r="G1450" s="5" t="n">
        <v>9</v>
      </c>
    </row>
    <row r="1451">
      <c r="A1451" s="2" t="n">
        <v>45984</v>
      </c>
      <c r="B1451" s="3">
        <f>MONTH(tbl_Pardavimai[[#This Row],[Data]])</f>
        <v/>
      </c>
      <c r="C1451" t="inlineStr">
        <is>
          <t>Vilnius</t>
        </is>
      </c>
      <c r="D1451" s="3">
        <f>YEAR(tbl_Pardavimai[[#This Row],[Data]])</f>
        <v/>
      </c>
      <c r="E1451" t="inlineStr">
        <is>
          <t>Aksesuarai</t>
        </is>
      </c>
      <c r="F1451" s="4" t="n">
        <v>146.51</v>
      </c>
      <c r="G1451" s="5" t="n">
        <v>4</v>
      </c>
    </row>
    <row r="1452">
      <c r="A1452" s="2" t="n">
        <v>45984</v>
      </c>
      <c r="B1452" s="3">
        <f>MONTH(tbl_Pardavimai[[#This Row],[Data]])</f>
        <v/>
      </c>
      <c r="C1452" t="inlineStr">
        <is>
          <t>Klaipėda</t>
        </is>
      </c>
      <c r="D1452" s="3">
        <f>YEAR(tbl_Pardavimai[[#This Row],[Data]])</f>
        <v/>
      </c>
      <c r="E1452" t="inlineStr">
        <is>
          <t>Buitinė technika</t>
        </is>
      </c>
      <c r="F1452" s="4" t="n">
        <v>1135.87</v>
      </c>
      <c r="G1452" s="5" t="n">
        <v>7</v>
      </c>
    </row>
    <row r="1453">
      <c r="A1453" s="2" t="n">
        <v>45984</v>
      </c>
      <c r="B1453" s="3">
        <f>MONTH(tbl_Pardavimai[[#This Row],[Data]])</f>
        <v/>
      </c>
      <c r="C1453" t="inlineStr">
        <is>
          <t>Klaipėda</t>
        </is>
      </c>
      <c r="D1453" s="3">
        <f>YEAR(tbl_Pardavimai[[#This Row],[Data]])</f>
        <v/>
      </c>
      <c r="E1453" t="inlineStr">
        <is>
          <t>Šviestuvai</t>
        </is>
      </c>
      <c r="F1453" s="4" t="n">
        <v>498.17</v>
      </c>
      <c r="G1453" s="5" t="n">
        <v>6</v>
      </c>
    </row>
    <row r="1454">
      <c r="A1454" s="2" t="n">
        <v>45985</v>
      </c>
      <c r="B1454" s="3">
        <f>MONTH(tbl_Pardavimai[[#This Row],[Data]])</f>
        <v/>
      </c>
      <c r="C1454" t="inlineStr">
        <is>
          <t>Vilnius</t>
        </is>
      </c>
      <c r="D1454" s="3">
        <f>YEAR(tbl_Pardavimai[[#This Row],[Data]])</f>
        <v/>
      </c>
      <c r="E1454" t="inlineStr">
        <is>
          <t>Buitinė technika</t>
        </is>
      </c>
      <c r="F1454" s="4" t="n">
        <v>933.41</v>
      </c>
      <c r="G1454" s="5" t="n">
        <v>6</v>
      </c>
    </row>
    <row r="1455">
      <c r="A1455" s="2" t="n">
        <v>45985</v>
      </c>
      <c r="B1455" s="3">
        <f>MONTH(tbl_Pardavimai[[#This Row],[Data]])</f>
        <v/>
      </c>
      <c r="C1455" t="inlineStr">
        <is>
          <t>Vilnius</t>
        </is>
      </c>
      <c r="D1455" s="3">
        <f>YEAR(tbl_Pardavimai[[#This Row],[Data]])</f>
        <v/>
      </c>
      <c r="E1455" t="inlineStr">
        <is>
          <t>Aksesuarai</t>
        </is>
      </c>
      <c r="F1455" s="4" t="n">
        <v>354.86</v>
      </c>
      <c r="G1455" s="5" t="n">
        <v>8</v>
      </c>
    </row>
    <row r="1456">
      <c r="A1456" s="2" t="n">
        <v>45986</v>
      </c>
      <c r="B1456" s="3">
        <f>MONTH(tbl_Pardavimai[[#This Row],[Data]])</f>
        <v/>
      </c>
      <c r="C1456" t="inlineStr">
        <is>
          <t>Kaunas</t>
        </is>
      </c>
      <c r="D1456" s="3">
        <f>YEAR(tbl_Pardavimai[[#This Row],[Data]])</f>
        <v/>
      </c>
      <c r="E1456" t="inlineStr">
        <is>
          <t>Elektronika</t>
        </is>
      </c>
      <c r="F1456" s="4" t="n">
        <v>343.18</v>
      </c>
      <c r="G1456" s="5" t="n">
        <v>2</v>
      </c>
    </row>
    <row r="1457">
      <c r="A1457" s="2" t="n">
        <v>45986</v>
      </c>
      <c r="B1457" s="3">
        <f>MONTH(tbl_Pardavimai[[#This Row],[Data]])</f>
        <v/>
      </c>
      <c r="C1457" t="inlineStr">
        <is>
          <t>Vilnius</t>
        </is>
      </c>
      <c r="D1457" s="3">
        <f>YEAR(tbl_Pardavimai[[#This Row],[Data]])</f>
        <v/>
      </c>
      <c r="E1457" t="inlineStr">
        <is>
          <t>Elektronika</t>
        </is>
      </c>
      <c r="F1457" s="4" t="n">
        <v>1858.24</v>
      </c>
      <c r="G1457" s="5" t="n">
        <v>9</v>
      </c>
    </row>
    <row r="1458">
      <c r="A1458" s="2" t="n">
        <v>45986</v>
      </c>
      <c r="B1458" s="3">
        <f>MONTH(tbl_Pardavimai[[#This Row],[Data]])</f>
        <v/>
      </c>
      <c r="C1458" t="inlineStr">
        <is>
          <t>Kaunas</t>
        </is>
      </c>
      <c r="D1458" s="3">
        <f>YEAR(tbl_Pardavimai[[#This Row],[Data]])</f>
        <v/>
      </c>
      <c r="E1458" t="inlineStr">
        <is>
          <t>Aksesuarai</t>
        </is>
      </c>
      <c r="F1458" s="4" t="n">
        <v>434.62</v>
      </c>
      <c r="G1458" s="5" t="n">
        <v>10</v>
      </c>
    </row>
    <row r="1459">
      <c r="A1459" s="2" t="n">
        <v>45987</v>
      </c>
      <c r="B1459" s="3">
        <f>MONTH(tbl_Pardavimai[[#This Row],[Data]])</f>
        <v/>
      </c>
      <c r="C1459" t="inlineStr">
        <is>
          <t>Vilnius</t>
        </is>
      </c>
      <c r="D1459" s="3">
        <f>YEAR(tbl_Pardavimai[[#This Row],[Data]])</f>
        <v/>
      </c>
      <c r="E1459" t="inlineStr">
        <is>
          <t>Buitinė technika</t>
        </is>
      </c>
      <c r="F1459" s="4" t="n">
        <v>646.6</v>
      </c>
      <c r="G1459" s="5" t="n">
        <v>4</v>
      </c>
    </row>
    <row r="1460">
      <c r="A1460" s="2" t="n">
        <v>45987</v>
      </c>
      <c r="B1460" s="3">
        <f>MONTH(tbl_Pardavimai[[#This Row],[Data]])</f>
        <v/>
      </c>
      <c r="C1460" t="inlineStr">
        <is>
          <t>Klaipėda</t>
        </is>
      </c>
      <c r="D1460" s="3">
        <f>YEAR(tbl_Pardavimai[[#This Row],[Data]])</f>
        <v/>
      </c>
      <c r="E1460" t="inlineStr">
        <is>
          <t>Elektronika</t>
        </is>
      </c>
      <c r="F1460" s="4" t="n">
        <v>1256.76</v>
      </c>
      <c r="G1460" s="5" t="n">
        <v>6</v>
      </c>
    </row>
    <row r="1461">
      <c r="A1461" s="2" t="n">
        <v>45987</v>
      </c>
      <c r="B1461" s="3">
        <f>MONTH(tbl_Pardavimai[[#This Row],[Data]])</f>
        <v/>
      </c>
      <c r="C1461" t="inlineStr">
        <is>
          <t>Vilnius</t>
        </is>
      </c>
      <c r="D1461" s="3">
        <f>YEAR(tbl_Pardavimai[[#This Row],[Data]])</f>
        <v/>
      </c>
      <c r="E1461" t="inlineStr">
        <is>
          <t>Aksesuarai</t>
        </is>
      </c>
      <c r="F1461" s="4" t="n">
        <v>101.03</v>
      </c>
      <c r="G1461" s="5" t="n">
        <v>2</v>
      </c>
    </row>
    <row r="1462">
      <c r="A1462" s="2" t="n">
        <v>45988</v>
      </c>
      <c r="B1462" s="3">
        <f>MONTH(tbl_Pardavimai[[#This Row],[Data]])</f>
        <v/>
      </c>
      <c r="C1462" t="inlineStr">
        <is>
          <t>Vilnius</t>
        </is>
      </c>
      <c r="D1462" s="3">
        <f>YEAR(tbl_Pardavimai[[#This Row],[Data]])</f>
        <v/>
      </c>
      <c r="E1462" t="inlineStr">
        <is>
          <t>Aksesuarai</t>
        </is>
      </c>
      <c r="F1462" s="4" t="n">
        <v>444.39</v>
      </c>
      <c r="G1462" s="5" t="n">
        <v>10</v>
      </c>
    </row>
    <row r="1463">
      <c r="A1463" s="2" t="n">
        <v>45988</v>
      </c>
      <c r="B1463" s="3">
        <f>MONTH(tbl_Pardavimai[[#This Row],[Data]])</f>
        <v/>
      </c>
      <c r="C1463" t="inlineStr">
        <is>
          <t>Vilnius</t>
        </is>
      </c>
      <c r="D1463" s="3">
        <f>YEAR(tbl_Pardavimai[[#This Row],[Data]])</f>
        <v/>
      </c>
      <c r="E1463" t="inlineStr">
        <is>
          <t>Šviestuvai</t>
        </is>
      </c>
      <c r="F1463" s="4" t="n">
        <v>772.87</v>
      </c>
      <c r="G1463" s="5" t="n">
        <v>8</v>
      </c>
    </row>
    <row r="1464">
      <c r="A1464" s="2" t="n">
        <v>45989</v>
      </c>
      <c r="B1464" s="3">
        <f>MONTH(tbl_Pardavimai[[#This Row],[Data]])</f>
        <v/>
      </c>
      <c r="C1464" t="inlineStr">
        <is>
          <t>Vilnius</t>
        </is>
      </c>
      <c r="D1464" s="3">
        <f>YEAR(tbl_Pardavimai[[#This Row],[Data]])</f>
        <v/>
      </c>
      <c r="E1464" t="inlineStr">
        <is>
          <t>Elektronika</t>
        </is>
      </c>
      <c r="F1464" s="4" t="n">
        <v>1433.85</v>
      </c>
      <c r="G1464" s="5" t="n">
        <v>7</v>
      </c>
    </row>
    <row r="1465">
      <c r="A1465" s="2" t="n">
        <v>45989</v>
      </c>
      <c r="B1465" s="3">
        <f>MONTH(tbl_Pardavimai[[#This Row],[Data]])</f>
        <v/>
      </c>
      <c r="C1465" t="inlineStr">
        <is>
          <t>Kaunas</t>
        </is>
      </c>
      <c r="D1465" s="3">
        <f>YEAR(tbl_Pardavimai[[#This Row],[Data]])</f>
        <v/>
      </c>
      <c r="E1465" t="inlineStr">
        <is>
          <t>Buitinė technika</t>
        </is>
      </c>
      <c r="F1465" s="4" t="n">
        <v>702.51</v>
      </c>
      <c r="G1465" s="5" t="n">
        <v>5</v>
      </c>
    </row>
    <row r="1466">
      <c r="A1466" s="2" t="n">
        <v>45990</v>
      </c>
      <c r="B1466" s="3">
        <f>MONTH(tbl_Pardavimai[[#This Row],[Data]])</f>
        <v/>
      </c>
      <c r="C1466" t="inlineStr">
        <is>
          <t>Kaunas</t>
        </is>
      </c>
      <c r="D1466" s="3">
        <f>YEAR(tbl_Pardavimai[[#This Row],[Data]])</f>
        <v/>
      </c>
      <c r="E1466" t="inlineStr">
        <is>
          <t>Aksesuarai</t>
        </is>
      </c>
      <c r="F1466" s="4" t="n">
        <v>429.71</v>
      </c>
      <c r="G1466" s="5" t="n">
        <v>10</v>
      </c>
    </row>
    <row r="1467">
      <c r="A1467" s="2" t="n">
        <v>45990</v>
      </c>
      <c r="B1467" s="3">
        <f>MONTH(tbl_Pardavimai[[#This Row],[Data]])</f>
        <v/>
      </c>
      <c r="C1467" t="inlineStr">
        <is>
          <t>Vilnius</t>
        </is>
      </c>
      <c r="D1467" s="3">
        <f>YEAR(tbl_Pardavimai[[#This Row],[Data]])</f>
        <v/>
      </c>
      <c r="E1467" t="inlineStr">
        <is>
          <t>Aksesuarai</t>
        </is>
      </c>
      <c r="F1467" s="4" t="n">
        <v>101.22</v>
      </c>
      <c r="G1467" s="5" t="n">
        <v>3</v>
      </c>
    </row>
    <row r="1468">
      <c r="A1468" s="2" t="n">
        <v>45990</v>
      </c>
      <c r="B1468" s="3">
        <f>MONTH(tbl_Pardavimai[[#This Row],[Data]])</f>
        <v/>
      </c>
      <c r="C1468" t="inlineStr">
        <is>
          <t>Vilnius</t>
        </is>
      </c>
      <c r="D1468" s="3">
        <f>YEAR(tbl_Pardavimai[[#This Row],[Data]])</f>
        <v/>
      </c>
      <c r="E1468" t="inlineStr">
        <is>
          <t>Aksesuarai</t>
        </is>
      </c>
      <c r="F1468" s="4" t="n">
        <v>178.29</v>
      </c>
      <c r="G1468" s="5" t="n">
        <v>5</v>
      </c>
    </row>
    <row r="1469">
      <c r="A1469" s="2" t="n">
        <v>45991</v>
      </c>
      <c r="B1469" s="3">
        <f>MONTH(tbl_Pardavimai[[#This Row],[Data]])</f>
        <v/>
      </c>
      <c r="C1469" t="inlineStr">
        <is>
          <t>Klaipėda</t>
        </is>
      </c>
      <c r="D1469" s="3">
        <f>YEAR(tbl_Pardavimai[[#This Row],[Data]])</f>
        <v/>
      </c>
      <c r="E1469" t="inlineStr">
        <is>
          <t>Elektronika</t>
        </is>
      </c>
      <c r="F1469" s="4" t="n">
        <v>1891.85</v>
      </c>
      <c r="G1469" s="5" t="n">
        <v>9</v>
      </c>
    </row>
    <row r="1470">
      <c r="A1470" s="2" t="n">
        <v>45991</v>
      </c>
      <c r="B1470" s="3">
        <f>MONTH(tbl_Pardavimai[[#This Row],[Data]])</f>
        <v/>
      </c>
      <c r="C1470" t="inlineStr">
        <is>
          <t>Kaunas</t>
        </is>
      </c>
      <c r="D1470" s="3">
        <f>YEAR(tbl_Pardavimai[[#This Row],[Data]])</f>
        <v/>
      </c>
      <c r="E1470" t="inlineStr">
        <is>
          <t>Buitinė technika</t>
        </is>
      </c>
      <c r="F1470" s="4" t="n">
        <v>334.36</v>
      </c>
      <c r="G1470" s="5" t="n">
        <v>2</v>
      </c>
    </row>
    <row r="1471">
      <c r="A1471" s="2" t="n">
        <v>45991</v>
      </c>
      <c r="B1471" s="3">
        <f>MONTH(tbl_Pardavimai[[#This Row],[Data]])</f>
        <v/>
      </c>
      <c r="C1471" t="inlineStr">
        <is>
          <t>Vilnius</t>
        </is>
      </c>
      <c r="D1471" s="3">
        <f>YEAR(tbl_Pardavimai[[#This Row],[Data]])</f>
        <v/>
      </c>
      <c r="E1471" t="inlineStr">
        <is>
          <t>Elektronika</t>
        </is>
      </c>
      <c r="F1471" s="4" t="n">
        <v>1924.75</v>
      </c>
      <c r="G1471" s="5" t="n">
        <v>10</v>
      </c>
    </row>
    <row r="1472">
      <c r="A1472" s="2" t="n">
        <v>45992</v>
      </c>
      <c r="B1472" s="3">
        <f>MONTH(tbl_Pardavimai[[#This Row],[Data]])</f>
        <v/>
      </c>
      <c r="C1472" t="inlineStr">
        <is>
          <t>Klaipėda</t>
        </is>
      </c>
      <c r="D1472" s="3">
        <f>YEAR(tbl_Pardavimai[[#This Row],[Data]])</f>
        <v/>
      </c>
      <c r="E1472" t="inlineStr">
        <is>
          <t>Aksesuarai</t>
        </is>
      </c>
      <c r="F1472" s="4" t="n">
        <v>474.72</v>
      </c>
      <c r="G1472" s="5" t="n">
        <v>10</v>
      </c>
    </row>
    <row r="1473">
      <c r="A1473" s="2" t="n">
        <v>45992</v>
      </c>
      <c r="B1473" s="3">
        <f>MONTH(tbl_Pardavimai[[#This Row],[Data]])</f>
        <v/>
      </c>
      <c r="C1473" t="inlineStr">
        <is>
          <t>Klaipėda</t>
        </is>
      </c>
      <c r="D1473" s="3">
        <f>YEAR(tbl_Pardavimai[[#This Row],[Data]])</f>
        <v/>
      </c>
      <c r="E1473" t="inlineStr">
        <is>
          <t>Šviestuvai</t>
        </is>
      </c>
      <c r="F1473" s="4" t="n">
        <v>229.79</v>
      </c>
      <c r="G1473" s="5" t="n">
        <v>3</v>
      </c>
    </row>
    <row r="1474">
      <c r="A1474" s="2" t="n">
        <v>45993</v>
      </c>
      <c r="B1474" s="3">
        <f>MONTH(tbl_Pardavimai[[#This Row],[Data]])</f>
        <v/>
      </c>
      <c r="C1474" t="inlineStr">
        <is>
          <t>Kaunas</t>
        </is>
      </c>
      <c r="D1474" s="3">
        <f>YEAR(tbl_Pardavimai[[#This Row],[Data]])</f>
        <v/>
      </c>
      <c r="E1474" t="inlineStr">
        <is>
          <t>Šviestuvai</t>
        </is>
      </c>
      <c r="F1474" s="4" t="n">
        <v>458.27</v>
      </c>
      <c r="G1474" s="5" t="n">
        <v>5</v>
      </c>
    </row>
    <row r="1475">
      <c r="A1475" s="2" t="n">
        <v>45993</v>
      </c>
      <c r="B1475" s="3">
        <f>MONTH(tbl_Pardavimai[[#This Row],[Data]])</f>
        <v/>
      </c>
      <c r="C1475" t="inlineStr">
        <is>
          <t>Vilnius</t>
        </is>
      </c>
      <c r="D1475" s="3">
        <f>YEAR(tbl_Pardavimai[[#This Row],[Data]])</f>
        <v/>
      </c>
      <c r="E1475" t="inlineStr">
        <is>
          <t>Šviestuvai</t>
        </is>
      </c>
      <c r="F1475" s="4" t="n">
        <v>949.1900000000001</v>
      </c>
      <c r="G1475" s="5" t="n">
        <v>10</v>
      </c>
    </row>
    <row r="1476">
      <c r="A1476" s="2" t="n">
        <v>45993</v>
      </c>
      <c r="B1476" s="3">
        <f>MONTH(tbl_Pardavimai[[#This Row],[Data]])</f>
        <v/>
      </c>
      <c r="C1476" t="inlineStr">
        <is>
          <t>Vilnius</t>
        </is>
      </c>
      <c r="D1476" s="3">
        <f>YEAR(tbl_Pardavimai[[#This Row],[Data]])</f>
        <v/>
      </c>
      <c r="E1476" t="inlineStr">
        <is>
          <t>Buitinė technika</t>
        </is>
      </c>
      <c r="F1476" s="4" t="n">
        <v>335.36</v>
      </c>
      <c r="G1476" s="5" t="n">
        <v>2</v>
      </c>
    </row>
    <row r="1477">
      <c r="A1477" s="2" t="n">
        <v>45994</v>
      </c>
      <c r="B1477" s="3">
        <f>MONTH(tbl_Pardavimai[[#This Row],[Data]])</f>
        <v/>
      </c>
      <c r="C1477" t="inlineStr">
        <is>
          <t>Vilnius</t>
        </is>
      </c>
      <c r="D1477" s="3">
        <f>YEAR(tbl_Pardavimai[[#This Row],[Data]])</f>
        <v/>
      </c>
      <c r="E1477" t="inlineStr">
        <is>
          <t>Elektronika</t>
        </is>
      </c>
      <c r="F1477" s="4" t="n">
        <v>830.8200000000001</v>
      </c>
      <c r="G1477" s="5" t="n">
        <v>4</v>
      </c>
    </row>
    <row r="1478">
      <c r="A1478" s="2" t="n">
        <v>45994</v>
      </c>
      <c r="B1478" s="3">
        <f>MONTH(tbl_Pardavimai[[#This Row],[Data]])</f>
        <v/>
      </c>
      <c r="C1478" t="inlineStr">
        <is>
          <t>Vilnius</t>
        </is>
      </c>
      <c r="D1478" s="3">
        <f>YEAR(tbl_Pardavimai[[#This Row],[Data]])</f>
        <v/>
      </c>
      <c r="E1478" t="inlineStr">
        <is>
          <t>Buitinė technika</t>
        </is>
      </c>
      <c r="F1478" s="4" t="n">
        <v>726.01</v>
      </c>
      <c r="G1478" s="5" t="n">
        <v>4</v>
      </c>
    </row>
    <row r="1479">
      <c r="A1479" s="2" t="n">
        <v>45994</v>
      </c>
      <c r="B1479" s="3">
        <f>MONTH(tbl_Pardavimai[[#This Row],[Data]])</f>
        <v/>
      </c>
      <c r="C1479" t="inlineStr">
        <is>
          <t>Kaunas</t>
        </is>
      </c>
      <c r="D1479" s="3">
        <f>YEAR(tbl_Pardavimai[[#This Row],[Data]])</f>
        <v/>
      </c>
      <c r="E1479" t="inlineStr">
        <is>
          <t>Aksesuarai</t>
        </is>
      </c>
      <c r="F1479" s="4" t="n">
        <v>121.35</v>
      </c>
      <c r="G1479" s="5" t="n">
        <v>3</v>
      </c>
    </row>
    <row r="1480">
      <c r="A1480" s="2" t="n">
        <v>45994</v>
      </c>
      <c r="B1480" s="3">
        <f>MONTH(tbl_Pardavimai[[#This Row],[Data]])</f>
        <v/>
      </c>
      <c r="C1480" t="inlineStr">
        <is>
          <t>Vilnius</t>
        </is>
      </c>
      <c r="D1480" s="3">
        <f>YEAR(tbl_Pardavimai[[#This Row],[Data]])</f>
        <v/>
      </c>
      <c r="E1480" t="inlineStr">
        <is>
          <t>Elektronika</t>
        </is>
      </c>
      <c r="F1480" s="4" t="n">
        <v>1111.37</v>
      </c>
      <c r="G1480" s="5" t="n">
        <v>6</v>
      </c>
    </row>
    <row r="1481">
      <c r="A1481" s="2" t="n">
        <v>45995</v>
      </c>
      <c r="B1481" s="3">
        <f>MONTH(tbl_Pardavimai[[#This Row],[Data]])</f>
        <v/>
      </c>
      <c r="C1481" t="inlineStr">
        <is>
          <t>Klaipėda</t>
        </is>
      </c>
      <c r="D1481" s="3">
        <f>YEAR(tbl_Pardavimai[[#This Row],[Data]])</f>
        <v/>
      </c>
      <c r="E1481" t="inlineStr">
        <is>
          <t>Elektronika</t>
        </is>
      </c>
      <c r="F1481" s="4" t="n">
        <v>1409.55</v>
      </c>
      <c r="G1481" s="5" t="n">
        <v>7</v>
      </c>
    </row>
    <row r="1482">
      <c r="A1482" s="2" t="n">
        <v>45995</v>
      </c>
      <c r="B1482" s="3">
        <f>MONTH(tbl_Pardavimai[[#This Row],[Data]])</f>
        <v/>
      </c>
      <c r="C1482" t="inlineStr">
        <is>
          <t>Kaunas</t>
        </is>
      </c>
      <c r="D1482" s="3">
        <f>YEAR(tbl_Pardavimai[[#This Row],[Data]])</f>
        <v/>
      </c>
      <c r="E1482" t="inlineStr">
        <is>
          <t>Elektronika</t>
        </is>
      </c>
      <c r="F1482" s="4" t="n">
        <v>909.9299999999999</v>
      </c>
      <c r="G1482" s="5" t="n">
        <v>5</v>
      </c>
    </row>
    <row r="1483">
      <c r="A1483" s="2" t="n">
        <v>45995</v>
      </c>
      <c r="B1483" s="3">
        <f>MONTH(tbl_Pardavimai[[#This Row],[Data]])</f>
        <v/>
      </c>
      <c r="C1483" t="inlineStr">
        <is>
          <t>Klaipėda</t>
        </is>
      </c>
      <c r="D1483" s="3">
        <f>YEAR(tbl_Pardavimai[[#This Row],[Data]])</f>
        <v/>
      </c>
      <c r="E1483" t="inlineStr">
        <is>
          <t>Aksesuarai</t>
        </is>
      </c>
      <c r="F1483" s="4" t="n">
        <v>371.67</v>
      </c>
      <c r="G1483" s="5" t="n">
        <v>10</v>
      </c>
    </row>
    <row r="1484">
      <c r="A1484" s="2" t="n">
        <v>45995</v>
      </c>
      <c r="B1484" s="3">
        <f>MONTH(tbl_Pardavimai[[#This Row],[Data]])</f>
        <v/>
      </c>
      <c r="C1484" t="inlineStr">
        <is>
          <t>Kaunas</t>
        </is>
      </c>
      <c r="D1484" s="3">
        <f>YEAR(tbl_Pardavimai[[#This Row],[Data]])</f>
        <v/>
      </c>
      <c r="E1484" t="inlineStr">
        <is>
          <t>Buitinė technika</t>
        </is>
      </c>
      <c r="F1484" s="4" t="n">
        <v>669.26</v>
      </c>
      <c r="G1484" s="5" t="n">
        <v>4</v>
      </c>
    </row>
    <row r="1485">
      <c r="A1485" s="2" t="n">
        <v>45996</v>
      </c>
      <c r="B1485" s="3">
        <f>MONTH(tbl_Pardavimai[[#This Row],[Data]])</f>
        <v/>
      </c>
      <c r="C1485" t="inlineStr">
        <is>
          <t>Kaunas</t>
        </is>
      </c>
      <c r="D1485" s="3">
        <f>YEAR(tbl_Pardavimai[[#This Row],[Data]])</f>
        <v/>
      </c>
      <c r="E1485" t="inlineStr">
        <is>
          <t>Šviestuvai</t>
        </is>
      </c>
      <c r="F1485" s="4" t="n">
        <v>439.02</v>
      </c>
      <c r="G1485" s="5" t="n">
        <v>5</v>
      </c>
    </row>
    <row r="1486">
      <c r="A1486" s="2" t="n">
        <v>45996</v>
      </c>
      <c r="B1486" s="3">
        <f>MONTH(tbl_Pardavimai[[#This Row],[Data]])</f>
        <v/>
      </c>
      <c r="C1486" t="inlineStr">
        <is>
          <t>Klaipėda</t>
        </is>
      </c>
      <c r="D1486" s="3">
        <f>YEAR(tbl_Pardavimai[[#This Row],[Data]])</f>
        <v/>
      </c>
      <c r="E1486" t="inlineStr">
        <is>
          <t>Buitinė technika</t>
        </is>
      </c>
      <c r="F1486" s="4" t="n">
        <v>1501.97</v>
      </c>
      <c r="G1486" s="5" t="n">
        <v>9</v>
      </c>
    </row>
    <row r="1487">
      <c r="A1487" s="2" t="n">
        <v>45996</v>
      </c>
      <c r="B1487" s="3">
        <f>MONTH(tbl_Pardavimai[[#This Row],[Data]])</f>
        <v/>
      </c>
      <c r="C1487" t="inlineStr">
        <is>
          <t>Vilnius</t>
        </is>
      </c>
      <c r="D1487" s="3">
        <f>YEAR(tbl_Pardavimai[[#This Row],[Data]])</f>
        <v/>
      </c>
      <c r="E1487" t="inlineStr">
        <is>
          <t>Buitinė technika</t>
        </is>
      </c>
      <c r="F1487" s="4" t="n">
        <v>608.26</v>
      </c>
      <c r="G1487" s="5" t="n">
        <v>4</v>
      </c>
    </row>
    <row r="1488">
      <c r="A1488" s="2" t="n">
        <v>45996</v>
      </c>
      <c r="B1488" s="3">
        <f>MONTH(tbl_Pardavimai[[#This Row],[Data]])</f>
        <v/>
      </c>
      <c r="C1488" t="inlineStr">
        <is>
          <t>Kaunas</t>
        </is>
      </c>
      <c r="D1488" s="3">
        <f>YEAR(tbl_Pardavimai[[#This Row],[Data]])</f>
        <v/>
      </c>
      <c r="E1488" t="inlineStr">
        <is>
          <t>Šviestuvai</t>
        </is>
      </c>
      <c r="F1488" s="4" t="n">
        <v>510.6</v>
      </c>
      <c r="G1488" s="5" t="n">
        <v>5</v>
      </c>
    </row>
    <row r="1489">
      <c r="A1489" s="2" t="n">
        <v>45997</v>
      </c>
      <c r="B1489" s="3">
        <f>MONTH(tbl_Pardavimai[[#This Row],[Data]])</f>
        <v/>
      </c>
      <c r="C1489" t="inlineStr">
        <is>
          <t>Klaipėda</t>
        </is>
      </c>
      <c r="D1489" s="3">
        <f>YEAR(tbl_Pardavimai[[#This Row],[Data]])</f>
        <v/>
      </c>
      <c r="E1489" t="inlineStr">
        <is>
          <t>Buitinė technika</t>
        </is>
      </c>
      <c r="F1489" s="4" t="n">
        <v>1091.43</v>
      </c>
      <c r="G1489" s="5" t="n">
        <v>7</v>
      </c>
    </row>
    <row r="1490">
      <c r="A1490" s="2" t="n">
        <v>45997</v>
      </c>
      <c r="B1490" s="3">
        <f>MONTH(tbl_Pardavimai[[#This Row],[Data]])</f>
        <v/>
      </c>
      <c r="C1490" t="inlineStr">
        <is>
          <t>Kaunas</t>
        </is>
      </c>
      <c r="D1490" s="3">
        <f>YEAR(tbl_Pardavimai[[#This Row],[Data]])</f>
        <v/>
      </c>
      <c r="E1490" t="inlineStr">
        <is>
          <t>Aksesuarai</t>
        </is>
      </c>
      <c r="F1490" s="4" t="n">
        <v>218.5</v>
      </c>
      <c r="G1490" s="5" t="n">
        <v>6</v>
      </c>
    </row>
    <row r="1491">
      <c r="A1491" s="2" t="n">
        <v>45997</v>
      </c>
      <c r="B1491" s="3">
        <f>MONTH(tbl_Pardavimai[[#This Row],[Data]])</f>
        <v/>
      </c>
      <c r="C1491" t="inlineStr">
        <is>
          <t>Kaunas</t>
        </is>
      </c>
      <c r="D1491" s="3">
        <f>YEAR(tbl_Pardavimai[[#This Row],[Data]])</f>
        <v/>
      </c>
      <c r="E1491" t="inlineStr">
        <is>
          <t>Aksesuarai</t>
        </is>
      </c>
      <c r="F1491" s="4" t="n">
        <v>246.83</v>
      </c>
      <c r="G1491" s="5" t="n">
        <v>7</v>
      </c>
    </row>
    <row r="1492">
      <c r="A1492" s="2" t="n">
        <v>45998</v>
      </c>
      <c r="B1492" s="3">
        <f>MONTH(tbl_Pardavimai[[#This Row],[Data]])</f>
        <v/>
      </c>
      <c r="C1492" t="inlineStr">
        <is>
          <t>Vilnius</t>
        </is>
      </c>
      <c r="D1492" s="3">
        <f>YEAR(tbl_Pardavimai[[#This Row],[Data]])</f>
        <v/>
      </c>
      <c r="E1492" t="inlineStr">
        <is>
          <t>Elektronika</t>
        </is>
      </c>
      <c r="F1492" s="4" t="n">
        <v>1968.19</v>
      </c>
      <c r="G1492" s="5" t="n">
        <v>10</v>
      </c>
    </row>
    <row r="1493">
      <c r="A1493" s="2" t="n">
        <v>45998</v>
      </c>
      <c r="B1493" s="3">
        <f>MONTH(tbl_Pardavimai[[#This Row],[Data]])</f>
        <v/>
      </c>
      <c r="C1493" t="inlineStr">
        <is>
          <t>Vilnius</t>
        </is>
      </c>
      <c r="D1493" s="3">
        <f>YEAR(tbl_Pardavimai[[#This Row],[Data]])</f>
        <v/>
      </c>
      <c r="E1493" t="inlineStr">
        <is>
          <t>Elektronika</t>
        </is>
      </c>
      <c r="F1493" s="4" t="n">
        <v>1167.08</v>
      </c>
      <c r="G1493" s="5" t="n">
        <v>6</v>
      </c>
    </row>
    <row r="1494">
      <c r="A1494" s="2" t="n">
        <v>45998</v>
      </c>
      <c r="B1494" s="3">
        <f>MONTH(tbl_Pardavimai[[#This Row],[Data]])</f>
        <v/>
      </c>
      <c r="C1494" t="inlineStr">
        <is>
          <t>Vilnius</t>
        </is>
      </c>
      <c r="D1494" s="3">
        <f>YEAR(tbl_Pardavimai[[#This Row],[Data]])</f>
        <v/>
      </c>
      <c r="E1494" t="inlineStr">
        <is>
          <t>Šviestuvai</t>
        </is>
      </c>
      <c r="F1494" s="4" t="n">
        <v>972.21</v>
      </c>
      <c r="G1494" s="5" t="n">
        <v>10</v>
      </c>
    </row>
    <row r="1495">
      <c r="A1495" s="2" t="n">
        <v>45999</v>
      </c>
      <c r="B1495" s="3">
        <f>MONTH(tbl_Pardavimai[[#This Row],[Data]])</f>
        <v/>
      </c>
      <c r="C1495" t="inlineStr">
        <is>
          <t>Vilnius</t>
        </is>
      </c>
      <c r="D1495" s="3">
        <f>YEAR(tbl_Pardavimai[[#This Row],[Data]])</f>
        <v/>
      </c>
      <c r="E1495" t="inlineStr">
        <is>
          <t>Buitinė technika</t>
        </is>
      </c>
      <c r="F1495" s="4" t="n">
        <v>1078.99</v>
      </c>
      <c r="G1495" s="5" t="n">
        <v>6</v>
      </c>
    </row>
    <row r="1496">
      <c r="A1496" s="2" t="n">
        <v>45999</v>
      </c>
      <c r="B1496" s="3">
        <f>MONTH(tbl_Pardavimai[[#This Row],[Data]])</f>
        <v/>
      </c>
      <c r="C1496" t="inlineStr">
        <is>
          <t>Kaunas</t>
        </is>
      </c>
      <c r="D1496" s="3">
        <f>YEAR(tbl_Pardavimai[[#This Row],[Data]])</f>
        <v/>
      </c>
      <c r="E1496" t="inlineStr">
        <is>
          <t>Buitinė technika</t>
        </is>
      </c>
      <c r="F1496" s="4" t="n">
        <v>1256.1</v>
      </c>
      <c r="G1496" s="5" t="n">
        <v>8</v>
      </c>
    </row>
    <row r="1497">
      <c r="A1497" s="2" t="n">
        <v>45999</v>
      </c>
      <c r="B1497" s="3">
        <f>MONTH(tbl_Pardavimai[[#This Row],[Data]])</f>
        <v/>
      </c>
      <c r="C1497" t="inlineStr">
        <is>
          <t>Kaunas</t>
        </is>
      </c>
      <c r="D1497" s="3">
        <f>YEAR(tbl_Pardavimai[[#This Row],[Data]])</f>
        <v/>
      </c>
      <c r="E1497" t="inlineStr">
        <is>
          <t>Aksesuarai</t>
        </is>
      </c>
      <c r="F1497" s="4" t="n">
        <v>275.04</v>
      </c>
      <c r="G1497" s="5" t="n">
        <v>7</v>
      </c>
    </row>
    <row r="1498">
      <c r="A1498" s="2" t="n">
        <v>45999</v>
      </c>
      <c r="B1498" s="3">
        <f>MONTH(tbl_Pardavimai[[#This Row],[Data]])</f>
        <v/>
      </c>
      <c r="C1498" t="inlineStr">
        <is>
          <t>Vilnius</t>
        </is>
      </c>
      <c r="D1498" s="3">
        <f>YEAR(tbl_Pardavimai[[#This Row],[Data]])</f>
        <v/>
      </c>
      <c r="E1498" t="inlineStr">
        <is>
          <t>Elektronika</t>
        </is>
      </c>
      <c r="F1498" s="4" t="n">
        <v>1242.7</v>
      </c>
      <c r="G1498" s="5" t="n">
        <v>6</v>
      </c>
    </row>
    <row r="1499">
      <c r="A1499" s="2" t="n">
        <v>46000</v>
      </c>
      <c r="B1499" s="3">
        <f>MONTH(tbl_Pardavimai[[#This Row],[Data]])</f>
        <v/>
      </c>
      <c r="C1499" t="inlineStr">
        <is>
          <t>Vilnius</t>
        </is>
      </c>
      <c r="D1499" s="3">
        <f>YEAR(tbl_Pardavimai[[#This Row],[Data]])</f>
        <v/>
      </c>
      <c r="E1499" t="inlineStr">
        <is>
          <t>Buitinė technika</t>
        </is>
      </c>
      <c r="F1499" s="4" t="n">
        <v>1036.82</v>
      </c>
      <c r="G1499" s="5" t="n">
        <v>6</v>
      </c>
    </row>
    <row r="1500">
      <c r="A1500" s="2" t="n">
        <v>46000</v>
      </c>
      <c r="B1500" s="3">
        <f>MONTH(tbl_Pardavimai[[#This Row],[Data]])</f>
        <v/>
      </c>
      <c r="C1500" t="inlineStr">
        <is>
          <t>Kaunas</t>
        </is>
      </c>
      <c r="D1500" s="3">
        <f>YEAR(tbl_Pardavimai[[#This Row],[Data]])</f>
        <v/>
      </c>
      <c r="E1500" t="inlineStr">
        <is>
          <t>Buitinė technika</t>
        </is>
      </c>
      <c r="F1500" s="4" t="n">
        <v>1132.31</v>
      </c>
      <c r="G1500" s="5" t="n">
        <v>6</v>
      </c>
    </row>
    <row r="1501">
      <c r="A1501" s="2" t="n">
        <v>46000</v>
      </c>
      <c r="B1501" s="3">
        <f>MONTH(tbl_Pardavimai[[#This Row],[Data]])</f>
        <v/>
      </c>
      <c r="C1501" t="inlineStr">
        <is>
          <t>Kaunas</t>
        </is>
      </c>
      <c r="D1501" s="3">
        <f>YEAR(tbl_Pardavimai[[#This Row],[Data]])</f>
        <v/>
      </c>
      <c r="E1501" t="inlineStr">
        <is>
          <t>Aksesuarai</t>
        </is>
      </c>
      <c r="F1501" s="4" t="n">
        <v>374.3</v>
      </c>
      <c r="G1501" s="5" t="n">
        <v>9</v>
      </c>
    </row>
    <row r="1502">
      <c r="A1502" s="2" t="n">
        <v>46001</v>
      </c>
      <c r="B1502" s="3">
        <f>MONTH(tbl_Pardavimai[[#This Row],[Data]])</f>
        <v/>
      </c>
      <c r="C1502" t="inlineStr">
        <is>
          <t>Vilnius</t>
        </is>
      </c>
      <c r="D1502" s="3">
        <f>YEAR(tbl_Pardavimai[[#This Row],[Data]])</f>
        <v/>
      </c>
      <c r="E1502" t="inlineStr">
        <is>
          <t>Elektronika</t>
        </is>
      </c>
      <c r="F1502" s="4" t="n">
        <v>588.02</v>
      </c>
      <c r="G1502" s="5" t="n">
        <v>3</v>
      </c>
    </row>
    <row r="1503">
      <c r="A1503" s="2" t="n">
        <v>46001</v>
      </c>
      <c r="B1503" s="3">
        <f>MONTH(tbl_Pardavimai[[#This Row],[Data]])</f>
        <v/>
      </c>
      <c r="C1503" t="inlineStr">
        <is>
          <t>Kaunas</t>
        </is>
      </c>
      <c r="D1503" s="3">
        <f>YEAR(tbl_Pardavimai[[#This Row],[Data]])</f>
        <v/>
      </c>
      <c r="E1503" t="inlineStr">
        <is>
          <t>Šviestuvai</t>
        </is>
      </c>
      <c r="F1503" s="4" t="n">
        <v>477.53</v>
      </c>
      <c r="G1503" s="5" t="n">
        <v>5</v>
      </c>
    </row>
    <row r="1504">
      <c r="A1504" s="2" t="n">
        <v>46002</v>
      </c>
      <c r="B1504" s="3">
        <f>MONTH(tbl_Pardavimai[[#This Row],[Data]])</f>
        <v/>
      </c>
      <c r="C1504" t="inlineStr">
        <is>
          <t>Vilnius</t>
        </is>
      </c>
      <c r="D1504" s="3">
        <f>YEAR(tbl_Pardavimai[[#This Row],[Data]])</f>
        <v/>
      </c>
      <c r="E1504" t="inlineStr">
        <is>
          <t>Aksesuarai</t>
        </is>
      </c>
      <c r="F1504" s="4" t="n">
        <v>95.79000000000001</v>
      </c>
      <c r="G1504" s="5" t="n">
        <v>2</v>
      </c>
    </row>
    <row r="1505">
      <c r="A1505" s="2" t="n">
        <v>46002</v>
      </c>
      <c r="B1505" s="3">
        <f>MONTH(tbl_Pardavimai[[#This Row],[Data]])</f>
        <v/>
      </c>
      <c r="C1505" t="inlineStr">
        <is>
          <t>Vilnius</t>
        </is>
      </c>
      <c r="D1505" s="3">
        <f>YEAR(tbl_Pardavimai[[#This Row],[Data]])</f>
        <v/>
      </c>
      <c r="E1505" t="inlineStr">
        <is>
          <t>Buitinė technika</t>
        </is>
      </c>
      <c r="F1505" s="4" t="n">
        <v>568.8099999999999</v>
      </c>
      <c r="G1505" s="5" t="n">
        <v>4</v>
      </c>
    </row>
    <row r="1506">
      <c r="A1506" s="2" t="n">
        <v>46002</v>
      </c>
      <c r="B1506" s="3">
        <f>MONTH(tbl_Pardavimai[[#This Row],[Data]])</f>
        <v/>
      </c>
      <c r="C1506" t="inlineStr">
        <is>
          <t>Vilnius</t>
        </is>
      </c>
      <c r="D1506" s="3">
        <f>YEAR(tbl_Pardavimai[[#This Row],[Data]])</f>
        <v/>
      </c>
      <c r="E1506" t="inlineStr">
        <is>
          <t>Buitinė technika</t>
        </is>
      </c>
      <c r="F1506" s="4" t="n">
        <v>483.89</v>
      </c>
      <c r="G1506" s="5" t="n">
        <v>3</v>
      </c>
    </row>
    <row r="1507">
      <c r="A1507" s="2" t="n">
        <v>46002</v>
      </c>
      <c r="B1507" s="3">
        <f>MONTH(tbl_Pardavimai[[#This Row],[Data]])</f>
        <v/>
      </c>
      <c r="C1507" t="inlineStr">
        <is>
          <t>Vilnius</t>
        </is>
      </c>
      <c r="D1507" s="3">
        <f>YEAR(tbl_Pardavimai[[#This Row],[Data]])</f>
        <v/>
      </c>
      <c r="E1507" t="inlineStr">
        <is>
          <t>Šviestuvai</t>
        </is>
      </c>
      <c r="F1507" s="4" t="n">
        <v>588.83</v>
      </c>
      <c r="G1507" s="5" t="n">
        <v>6</v>
      </c>
    </row>
    <row r="1508">
      <c r="A1508" s="2" t="n">
        <v>46003</v>
      </c>
      <c r="B1508" s="3">
        <f>MONTH(tbl_Pardavimai[[#This Row],[Data]])</f>
        <v/>
      </c>
      <c r="C1508" t="inlineStr">
        <is>
          <t>Vilnius</t>
        </is>
      </c>
      <c r="D1508" s="3">
        <f>YEAR(tbl_Pardavimai[[#This Row],[Data]])</f>
        <v/>
      </c>
      <c r="E1508" t="inlineStr">
        <is>
          <t>Aksesuarai</t>
        </is>
      </c>
      <c r="F1508" s="4" t="n">
        <v>334.67</v>
      </c>
      <c r="G1508" s="5" t="n">
        <v>8</v>
      </c>
    </row>
    <row r="1509">
      <c r="A1509" s="2" t="n">
        <v>46003</v>
      </c>
      <c r="B1509" s="3">
        <f>MONTH(tbl_Pardavimai[[#This Row],[Data]])</f>
        <v/>
      </c>
      <c r="C1509" t="inlineStr">
        <is>
          <t>Klaipėda</t>
        </is>
      </c>
      <c r="D1509" s="3">
        <f>YEAR(tbl_Pardavimai[[#This Row],[Data]])</f>
        <v/>
      </c>
      <c r="E1509" t="inlineStr">
        <is>
          <t>Aksesuarai</t>
        </is>
      </c>
      <c r="F1509" s="4" t="n">
        <v>303.4</v>
      </c>
      <c r="G1509" s="5" t="n">
        <v>7</v>
      </c>
    </row>
    <row r="1510">
      <c r="A1510" s="2" t="n">
        <v>46004</v>
      </c>
      <c r="B1510" s="3">
        <f>MONTH(tbl_Pardavimai[[#This Row],[Data]])</f>
        <v/>
      </c>
      <c r="C1510" t="inlineStr">
        <is>
          <t>Kaunas</t>
        </is>
      </c>
      <c r="D1510" s="3">
        <f>YEAR(tbl_Pardavimai[[#This Row],[Data]])</f>
        <v/>
      </c>
      <c r="E1510" t="inlineStr">
        <is>
          <t>Elektronika</t>
        </is>
      </c>
      <c r="F1510" s="4" t="n">
        <v>2137.55</v>
      </c>
      <c r="G1510" s="5" t="n">
        <v>10</v>
      </c>
    </row>
    <row r="1511">
      <c r="A1511" s="2" t="n">
        <v>46004</v>
      </c>
      <c r="B1511" s="3">
        <f>MONTH(tbl_Pardavimai[[#This Row],[Data]])</f>
        <v/>
      </c>
      <c r="C1511" t="inlineStr">
        <is>
          <t>Vilnius</t>
        </is>
      </c>
      <c r="D1511" s="3">
        <f>YEAR(tbl_Pardavimai[[#This Row],[Data]])</f>
        <v/>
      </c>
      <c r="E1511" t="inlineStr">
        <is>
          <t>Elektronika</t>
        </is>
      </c>
      <c r="F1511" s="4" t="n">
        <v>398.73</v>
      </c>
      <c r="G1511" s="5" t="n">
        <v>2</v>
      </c>
    </row>
    <row r="1512">
      <c r="A1512" s="2" t="n">
        <v>46004</v>
      </c>
      <c r="B1512" s="3">
        <f>MONTH(tbl_Pardavimai[[#This Row],[Data]])</f>
        <v/>
      </c>
      <c r="C1512" t="inlineStr">
        <is>
          <t>Vilnius</t>
        </is>
      </c>
      <c r="D1512" s="3">
        <f>YEAR(tbl_Pardavimai[[#This Row],[Data]])</f>
        <v/>
      </c>
      <c r="E1512" t="inlineStr">
        <is>
          <t>Buitinė technika</t>
        </is>
      </c>
      <c r="F1512" s="4" t="n">
        <v>935.83</v>
      </c>
      <c r="G1512" s="5" t="n">
        <v>6</v>
      </c>
    </row>
    <row r="1513">
      <c r="A1513" s="2" t="n">
        <v>46005</v>
      </c>
      <c r="B1513" s="3">
        <f>MONTH(tbl_Pardavimai[[#This Row],[Data]])</f>
        <v/>
      </c>
      <c r="C1513" t="inlineStr">
        <is>
          <t>Vilnius</t>
        </is>
      </c>
      <c r="D1513" s="3">
        <f>YEAR(tbl_Pardavimai[[#This Row],[Data]])</f>
        <v/>
      </c>
      <c r="E1513" t="inlineStr">
        <is>
          <t>Elektronika</t>
        </is>
      </c>
      <c r="F1513" s="4" t="n">
        <v>1241.49</v>
      </c>
      <c r="G1513" s="5" t="n">
        <v>6</v>
      </c>
    </row>
    <row r="1514">
      <c r="A1514" s="2" t="n">
        <v>46005</v>
      </c>
      <c r="B1514" s="3">
        <f>MONTH(tbl_Pardavimai[[#This Row],[Data]])</f>
        <v/>
      </c>
      <c r="C1514" t="inlineStr">
        <is>
          <t>Vilnius</t>
        </is>
      </c>
      <c r="D1514" s="3">
        <f>YEAR(tbl_Pardavimai[[#This Row],[Data]])</f>
        <v/>
      </c>
      <c r="E1514" t="inlineStr">
        <is>
          <t>Buitinė technika</t>
        </is>
      </c>
      <c r="F1514" s="4" t="n">
        <v>524.8099999999999</v>
      </c>
      <c r="G1514" s="5" t="n">
        <v>3</v>
      </c>
    </row>
    <row r="1515">
      <c r="A1515" s="2" t="n">
        <v>46005</v>
      </c>
      <c r="B1515" s="3">
        <f>MONTH(tbl_Pardavimai[[#This Row],[Data]])</f>
        <v/>
      </c>
      <c r="C1515" t="inlineStr">
        <is>
          <t>Vilnius</t>
        </is>
      </c>
      <c r="D1515" s="3">
        <f>YEAR(tbl_Pardavimai[[#This Row],[Data]])</f>
        <v/>
      </c>
      <c r="E1515" t="inlineStr">
        <is>
          <t>Elektronika</t>
        </is>
      </c>
      <c r="F1515" s="4" t="n">
        <v>971.51</v>
      </c>
      <c r="G1515" s="5" t="n">
        <v>5</v>
      </c>
    </row>
    <row r="1516">
      <c r="A1516" s="2" t="n">
        <v>46006</v>
      </c>
      <c r="B1516" s="3">
        <f>MONTH(tbl_Pardavimai[[#This Row],[Data]])</f>
        <v/>
      </c>
      <c r="C1516" t="inlineStr">
        <is>
          <t>Kaunas</t>
        </is>
      </c>
      <c r="D1516" s="3">
        <f>YEAR(tbl_Pardavimai[[#This Row],[Data]])</f>
        <v/>
      </c>
      <c r="E1516" t="inlineStr">
        <is>
          <t>Elektronika</t>
        </is>
      </c>
      <c r="F1516" s="4" t="n">
        <v>601.83</v>
      </c>
      <c r="G1516" s="5" t="n">
        <v>3</v>
      </c>
    </row>
    <row r="1517">
      <c r="A1517" s="2" t="n">
        <v>46006</v>
      </c>
      <c r="B1517" s="3">
        <f>MONTH(tbl_Pardavimai[[#This Row],[Data]])</f>
        <v/>
      </c>
      <c r="C1517" t="inlineStr">
        <is>
          <t>Vilnius</t>
        </is>
      </c>
      <c r="D1517" s="3">
        <f>YEAR(tbl_Pardavimai[[#This Row],[Data]])</f>
        <v/>
      </c>
      <c r="E1517" t="inlineStr">
        <is>
          <t>Aksesuarai</t>
        </is>
      </c>
      <c r="F1517" s="4" t="n">
        <v>194.62</v>
      </c>
      <c r="G1517" s="5" t="n">
        <v>5</v>
      </c>
    </row>
    <row r="1518">
      <c r="A1518" s="2" t="n">
        <v>46007</v>
      </c>
      <c r="B1518" s="3">
        <f>MONTH(tbl_Pardavimai[[#This Row],[Data]])</f>
        <v/>
      </c>
      <c r="C1518" t="inlineStr">
        <is>
          <t>Vilnius</t>
        </is>
      </c>
      <c r="D1518" s="3">
        <f>YEAR(tbl_Pardavimai[[#This Row],[Data]])</f>
        <v/>
      </c>
      <c r="E1518" t="inlineStr">
        <is>
          <t>Elektronika</t>
        </is>
      </c>
      <c r="F1518" s="4" t="n">
        <v>1567.27</v>
      </c>
      <c r="G1518" s="5" t="n">
        <v>7</v>
      </c>
    </row>
    <row r="1519">
      <c r="A1519" s="2" t="n">
        <v>46007</v>
      </c>
      <c r="B1519" s="3">
        <f>MONTH(tbl_Pardavimai[[#This Row],[Data]])</f>
        <v/>
      </c>
      <c r="C1519" t="inlineStr">
        <is>
          <t>Kaunas</t>
        </is>
      </c>
      <c r="D1519" s="3">
        <f>YEAR(tbl_Pardavimai[[#This Row],[Data]])</f>
        <v/>
      </c>
      <c r="E1519" t="inlineStr">
        <is>
          <t>Aksesuarai</t>
        </is>
      </c>
      <c r="F1519" s="4" t="n">
        <v>129.99</v>
      </c>
      <c r="G1519" s="5" t="n">
        <v>3</v>
      </c>
    </row>
    <row r="1520">
      <c r="A1520" s="2" t="n">
        <v>46007</v>
      </c>
      <c r="B1520" s="3">
        <f>MONTH(tbl_Pardavimai[[#This Row],[Data]])</f>
        <v/>
      </c>
      <c r="C1520" t="inlineStr">
        <is>
          <t>Kaunas</t>
        </is>
      </c>
      <c r="D1520" s="3">
        <f>YEAR(tbl_Pardavimai[[#This Row],[Data]])</f>
        <v/>
      </c>
      <c r="E1520" t="inlineStr">
        <is>
          <t>Elektronika</t>
        </is>
      </c>
      <c r="F1520" s="4" t="n">
        <v>418.16</v>
      </c>
      <c r="G1520" s="5" t="n">
        <v>2</v>
      </c>
    </row>
    <row r="1521">
      <c r="A1521" s="2" t="n">
        <v>46008</v>
      </c>
      <c r="B1521" s="3">
        <f>MONTH(tbl_Pardavimai[[#This Row],[Data]])</f>
        <v/>
      </c>
      <c r="C1521" t="inlineStr">
        <is>
          <t>Kaunas</t>
        </is>
      </c>
      <c r="D1521" s="3">
        <f>YEAR(tbl_Pardavimai[[#This Row],[Data]])</f>
        <v/>
      </c>
      <c r="E1521" t="inlineStr">
        <is>
          <t>Aksesuarai</t>
        </is>
      </c>
      <c r="F1521" s="4" t="n">
        <v>249.86</v>
      </c>
      <c r="G1521" s="5" t="n">
        <v>6</v>
      </c>
    </row>
    <row r="1522">
      <c r="A1522" s="2" t="n">
        <v>46008</v>
      </c>
      <c r="B1522" s="3">
        <f>MONTH(tbl_Pardavimai[[#This Row],[Data]])</f>
        <v/>
      </c>
      <c r="C1522" t="inlineStr">
        <is>
          <t>Vilnius</t>
        </is>
      </c>
      <c r="D1522" s="3">
        <f>YEAR(tbl_Pardavimai[[#This Row],[Data]])</f>
        <v/>
      </c>
      <c r="E1522" t="inlineStr">
        <is>
          <t>Buitinė technika</t>
        </is>
      </c>
      <c r="F1522" s="4" t="n">
        <v>972.2</v>
      </c>
      <c r="G1522" s="5" t="n">
        <v>6</v>
      </c>
    </row>
    <row r="1523">
      <c r="A1523" s="2" t="n">
        <v>46008</v>
      </c>
      <c r="B1523" s="3">
        <f>MONTH(tbl_Pardavimai[[#This Row],[Data]])</f>
        <v/>
      </c>
      <c r="C1523" t="inlineStr">
        <is>
          <t>Vilnius</t>
        </is>
      </c>
      <c r="D1523" s="3">
        <f>YEAR(tbl_Pardavimai[[#This Row],[Data]])</f>
        <v/>
      </c>
      <c r="E1523" t="inlineStr">
        <is>
          <t>Buitinė technika</t>
        </is>
      </c>
      <c r="F1523" s="4" t="n">
        <v>1197.97</v>
      </c>
      <c r="G1523" s="5" t="n">
        <v>7</v>
      </c>
    </row>
    <row r="1524">
      <c r="A1524" s="2" t="n">
        <v>46009</v>
      </c>
      <c r="B1524" s="3">
        <f>MONTH(tbl_Pardavimai[[#This Row],[Data]])</f>
        <v/>
      </c>
      <c r="C1524" t="inlineStr">
        <is>
          <t>Klaipėda</t>
        </is>
      </c>
      <c r="D1524" s="3">
        <f>YEAR(tbl_Pardavimai[[#This Row],[Data]])</f>
        <v/>
      </c>
      <c r="E1524" t="inlineStr">
        <is>
          <t>Elektronika</t>
        </is>
      </c>
      <c r="F1524" s="4" t="n">
        <v>382.08</v>
      </c>
      <c r="G1524" s="5" t="n">
        <v>2</v>
      </c>
    </row>
    <row r="1525">
      <c r="A1525" s="2" t="n">
        <v>46009</v>
      </c>
      <c r="B1525" s="3">
        <f>MONTH(tbl_Pardavimai[[#This Row],[Data]])</f>
        <v/>
      </c>
      <c r="C1525" t="inlineStr">
        <is>
          <t>Vilnius</t>
        </is>
      </c>
      <c r="D1525" s="3">
        <f>YEAR(tbl_Pardavimai[[#This Row],[Data]])</f>
        <v/>
      </c>
      <c r="E1525" t="inlineStr">
        <is>
          <t>Buitinė technika</t>
        </is>
      </c>
      <c r="F1525" s="4" t="n">
        <v>569.0700000000001</v>
      </c>
      <c r="G1525" s="5" t="n">
        <v>4</v>
      </c>
    </row>
    <row r="1526">
      <c r="A1526" s="2" t="n">
        <v>46009</v>
      </c>
      <c r="B1526" s="3">
        <f>MONTH(tbl_Pardavimai[[#This Row],[Data]])</f>
        <v/>
      </c>
      <c r="C1526" t="inlineStr">
        <is>
          <t>Vilnius</t>
        </is>
      </c>
      <c r="D1526" s="3">
        <f>YEAR(tbl_Pardavimai[[#This Row],[Data]])</f>
        <v/>
      </c>
      <c r="E1526" t="inlineStr">
        <is>
          <t>Elektronika</t>
        </is>
      </c>
      <c r="F1526" s="4" t="n">
        <v>1916.96</v>
      </c>
      <c r="G1526" s="5" t="n">
        <v>10</v>
      </c>
    </row>
    <row r="1527">
      <c r="A1527" s="2" t="n">
        <v>46009</v>
      </c>
      <c r="B1527" s="3">
        <f>MONTH(tbl_Pardavimai[[#This Row],[Data]])</f>
        <v/>
      </c>
      <c r="C1527" t="inlineStr">
        <is>
          <t>Vilnius</t>
        </is>
      </c>
      <c r="D1527" s="3">
        <f>YEAR(tbl_Pardavimai[[#This Row],[Data]])</f>
        <v/>
      </c>
      <c r="E1527" t="inlineStr">
        <is>
          <t>Elektronika</t>
        </is>
      </c>
      <c r="F1527" s="4" t="n">
        <v>833.28</v>
      </c>
      <c r="G1527" s="5" t="n">
        <v>4</v>
      </c>
    </row>
    <row r="1528">
      <c r="A1528" s="2" t="n">
        <v>46010</v>
      </c>
      <c r="B1528" s="3">
        <f>MONTH(tbl_Pardavimai[[#This Row],[Data]])</f>
        <v/>
      </c>
      <c r="C1528" t="inlineStr">
        <is>
          <t>Kaunas</t>
        </is>
      </c>
      <c r="D1528" s="3">
        <f>YEAR(tbl_Pardavimai[[#This Row],[Data]])</f>
        <v/>
      </c>
      <c r="E1528" t="inlineStr">
        <is>
          <t>Aksesuarai</t>
        </is>
      </c>
      <c r="F1528" s="4" t="n">
        <v>95.34</v>
      </c>
      <c r="G1528" s="5" t="n">
        <v>3</v>
      </c>
    </row>
    <row r="1529">
      <c r="A1529" s="2" t="n">
        <v>46010</v>
      </c>
      <c r="B1529" s="3">
        <f>MONTH(tbl_Pardavimai[[#This Row],[Data]])</f>
        <v/>
      </c>
      <c r="C1529" t="inlineStr">
        <is>
          <t>Kaunas</t>
        </is>
      </c>
      <c r="D1529" s="3">
        <f>YEAR(tbl_Pardavimai[[#This Row],[Data]])</f>
        <v/>
      </c>
      <c r="E1529" t="inlineStr">
        <is>
          <t>Šviestuvai</t>
        </is>
      </c>
      <c r="F1529" s="4" t="n">
        <v>622.14</v>
      </c>
      <c r="G1529" s="5" t="n">
        <v>7</v>
      </c>
    </row>
    <row r="1530">
      <c r="A1530" s="2" t="n">
        <v>46010</v>
      </c>
      <c r="B1530" s="3">
        <f>MONTH(tbl_Pardavimai[[#This Row],[Data]])</f>
        <v/>
      </c>
      <c r="C1530" t="inlineStr">
        <is>
          <t>Vilnius</t>
        </is>
      </c>
      <c r="D1530" s="3">
        <f>YEAR(tbl_Pardavimai[[#This Row],[Data]])</f>
        <v/>
      </c>
      <c r="E1530" t="inlineStr">
        <is>
          <t>Šviestuvai</t>
        </is>
      </c>
      <c r="F1530" s="4" t="n">
        <v>519.5700000000001</v>
      </c>
      <c r="G1530" s="5" t="n">
        <v>5</v>
      </c>
    </row>
    <row r="1531">
      <c r="A1531" s="2" t="n">
        <v>46011</v>
      </c>
      <c r="B1531" s="3">
        <f>MONTH(tbl_Pardavimai[[#This Row],[Data]])</f>
        <v/>
      </c>
      <c r="C1531" t="inlineStr">
        <is>
          <t>Vilnius</t>
        </is>
      </c>
      <c r="D1531" s="3">
        <f>YEAR(tbl_Pardavimai[[#This Row],[Data]])</f>
        <v/>
      </c>
      <c r="E1531" t="inlineStr">
        <is>
          <t>Aksesuarai</t>
        </is>
      </c>
      <c r="F1531" s="4" t="n">
        <v>271.63</v>
      </c>
      <c r="G1531" s="5" t="n">
        <v>5</v>
      </c>
    </row>
    <row r="1532">
      <c r="A1532" s="2" t="n">
        <v>46011</v>
      </c>
      <c r="B1532" s="3">
        <f>MONTH(tbl_Pardavimai[[#This Row],[Data]])</f>
        <v/>
      </c>
      <c r="C1532" t="inlineStr">
        <is>
          <t>Kaunas</t>
        </is>
      </c>
      <c r="D1532" s="3">
        <f>YEAR(tbl_Pardavimai[[#This Row],[Data]])</f>
        <v/>
      </c>
      <c r="E1532" t="inlineStr">
        <is>
          <t>Aksesuarai</t>
        </is>
      </c>
      <c r="F1532" s="4" t="n">
        <v>358.16</v>
      </c>
      <c r="G1532" s="5" t="n">
        <v>8</v>
      </c>
    </row>
    <row r="1533">
      <c r="A1533" s="2" t="n">
        <v>46012</v>
      </c>
      <c r="B1533" s="3">
        <f>MONTH(tbl_Pardavimai[[#This Row],[Data]])</f>
        <v/>
      </c>
      <c r="C1533" t="inlineStr">
        <is>
          <t>Kaunas</t>
        </is>
      </c>
      <c r="D1533" s="3">
        <f>YEAR(tbl_Pardavimai[[#This Row],[Data]])</f>
        <v/>
      </c>
      <c r="E1533" t="inlineStr">
        <is>
          <t>Aksesuarai</t>
        </is>
      </c>
      <c r="F1533" s="4" t="n">
        <v>215.51</v>
      </c>
      <c r="G1533" s="5" t="n">
        <v>6</v>
      </c>
    </row>
    <row r="1534">
      <c r="A1534" s="2" t="n">
        <v>46012</v>
      </c>
      <c r="B1534" s="3">
        <f>MONTH(tbl_Pardavimai[[#This Row],[Data]])</f>
        <v/>
      </c>
      <c r="C1534" t="inlineStr">
        <is>
          <t>Vilnius</t>
        </is>
      </c>
      <c r="D1534" s="3">
        <f>YEAR(tbl_Pardavimai[[#This Row],[Data]])</f>
        <v/>
      </c>
      <c r="E1534" t="inlineStr">
        <is>
          <t>Buitinė technika</t>
        </is>
      </c>
      <c r="F1534" s="4" t="n">
        <v>1246.5</v>
      </c>
      <c r="G1534" s="5" t="n">
        <v>8</v>
      </c>
    </row>
    <row r="1535">
      <c r="A1535" s="2" t="n">
        <v>46012</v>
      </c>
      <c r="B1535" s="3">
        <f>MONTH(tbl_Pardavimai[[#This Row],[Data]])</f>
        <v/>
      </c>
      <c r="C1535" t="inlineStr">
        <is>
          <t>Klaipėda</t>
        </is>
      </c>
      <c r="D1535" s="3">
        <f>YEAR(tbl_Pardavimai[[#This Row],[Data]])</f>
        <v/>
      </c>
      <c r="E1535" t="inlineStr">
        <is>
          <t>Aksesuarai</t>
        </is>
      </c>
      <c r="F1535" s="4" t="n">
        <v>459.89</v>
      </c>
      <c r="G1535" s="5" t="n">
        <v>10</v>
      </c>
    </row>
    <row r="1536">
      <c r="A1536" s="2" t="n">
        <v>46013</v>
      </c>
      <c r="B1536" s="3">
        <f>MONTH(tbl_Pardavimai[[#This Row],[Data]])</f>
        <v/>
      </c>
      <c r="C1536" t="inlineStr">
        <is>
          <t>Vilnius</t>
        </is>
      </c>
      <c r="D1536" s="3">
        <f>YEAR(tbl_Pardavimai[[#This Row],[Data]])</f>
        <v/>
      </c>
      <c r="E1536" t="inlineStr">
        <is>
          <t>Aksesuarai</t>
        </is>
      </c>
      <c r="F1536" s="4" t="n">
        <v>242.81</v>
      </c>
      <c r="G1536" s="5" t="n">
        <v>7</v>
      </c>
    </row>
    <row r="1537">
      <c r="A1537" s="2" t="n">
        <v>46013</v>
      </c>
      <c r="B1537" s="3">
        <f>MONTH(tbl_Pardavimai[[#This Row],[Data]])</f>
        <v/>
      </c>
      <c r="C1537" t="inlineStr">
        <is>
          <t>Klaipėda</t>
        </is>
      </c>
      <c r="D1537" s="3">
        <f>YEAR(tbl_Pardavimai[[#This Row],[Data]])</f>
        <v/>
      </c>
      <c r="E1537" t="inlineStr">
        <is>
          <t>Buitinė technika</t>
        </is>
      </c>
      <c r="F1537" s="4" t="n">
        <v>747.1799999999999</v>
      </c>
      <c r="G1537" s="5" t="n">
        <v>4</v>
      </c>
    </row>
    <row r="1538">
      <c r="A1538" s="2" t="n">
        <v>46013</v>
      </c>
      <c r="B1538" s="3">
        <f>MONTH(tbl_Pardavimai[[#This Row],[Data]])</f>
        <v/>
      </c>
      <c r="C1538" t="inlineStr">
        <is>
          <t>Kaunas</t>
        </is>
      </c>
      <c r="D1538" s="3">
        <f>YEAR(tbl_Pardavimai[[#This Row],[Data]])</f>
        <v/>
      </c>
      <c r="E1538" t="inlineStr">
        <is>
          <t>Šviestuvai</t>
        </is>
      </c>
      <c r="F1538" s="4" t="n">
        <v>841.33</v>
      </c>
      <c r="G1538" s="5" t="n">
        <v>10</v>
      </c>
    </row>
    <row r="1539">
      <c r="A1539" s="2" t="n">
        <v>46014</v>
      </c>
      <c r="B1539" s="3">
        <f>MONTH(tbl_Pardavimai[[#This Row],[Data]])</f>
        <v/>
      </c>
      <c r="C1539" t="inlineStr">
        <is>
          <t>Kaunas</t>
        </is>
      </c>
      <c r="D1539" s="3">
        <f>YEAR(tbl_Pardavimai[[#This Row],[Data]])</f>
        <v/>
      </c>
      <c r="E1539" t="inlineStr">
        <is>
          <t>Elektronika</t>
        </is>
      </c>
      <c r="F1539" s="4" t="n">
        <v>618.53</v>
      </c>
      <c r="G1539" s="5" t="n">
        <v>3</v>
      </c>
    </row>
    <row r="1540">
      <c r="A1540" s="2" t="n">
        <v>46014</v>
      </c>
      <c r="B1540" s="3">
        <f>MONTH(tbl_Pardavimai[[#This Row],[Data]])</f>
        <v/>
      </c>
      <c r="C1540" t="inlineStr">
        <is>
          <t>Klaipėda</t>
        </is>
      </c>
      <c r="D1540" s="3">
        <f>YEAR(tbl_Pardavimai[[#This Row],[Data]])</f>
        <v/>
      </c>
      <c r="E1540" t="inlineStr">
        <is>
          <t>Aksesuarai</t>
        </is>
      </c>
      <c r="F1540" s="4" t="n">
        <v>322.78</v>
      </c>
      <c r="G1540" s="5" t="n">
        <v>7</v>
      </c>
    </row>
    <row r="1541">
      <c r="A1541" s="2" t="n">
        <v>46014</v>
      </c>
      <c r="B1541" s="3">
        <f>MONTH(tbl_Pardavimai[[#This Row],[Data]])</f>
        <v/>
      </c>
      <c r="C1541" t="inlineStr">
        <is>
          <t>Klaipėda</t>
        </is>
      </c>
      <c r="D1541" s="3">
        <f>YEAR(tbl_Pardavimai[[#This Row],[Data]])</f>
        <v/>
      </c>
      <c r="E1541" t="inlineStr">
        <is>
          <t>Elektronika</t>
        </is>
      </c>
      <c r="F1541" s="4" t="n">
        <v>762.92</v>
      </c>
      <c r="G1541" s="5" t="n">
        <v>4</v>
      </c>
    </row>
    <row r="1542">
      <c r="A1542" s="2" t="n">
        <v>46015</v>
      </c>
      <c r="B1542" s="3">
        <f>MONTH(tbl_Pardavimai[[#This Row],[Data]])</f>
        <v/>
      </c>
      <c r="C1542" t="inlineStr">
        <is>
          <t>Klaipėda</t>
        </is>
      </c>
      <c r="D1542" s="3">
        <f>YEAR(tbl_Pardavimai[[#This Row],[Data]])</f>
        <v/>
      </c>
      <c r="E1542" t="inlineStr">
        <is>
          <t>Aksesuarai</t>
        </is>
      </c>
      <c r="F1542" s="4" t="n">
        <v>69.83</v>
      </c>
      <c r="G1542" s="5" t="n">
        <v>2</v>
      </c>
    </row>
    <row r="1543">
      <c r="A1543" s="2" t="n">
        <v>46015</v>
      </c>
      <c r="B1543" s="3">
        <f>MONTH(tbl_Pardavimai[[#This Row],[Data]])</f>
        <v/>
      </c>
      <c r="C1543" t="inlineStr">
        <is>
          <t>Kaunas</t>
        </is>
      </c>
      <c r="D1543" s="3">
        <f>YEAR(tbl_Pardavimai[[#This Row],[Data]])</f>
        <v/>
      </c>
      <c r="E1543" t="inlineStr">
        <is>
          <t>Elektronika</t>
        </is>
      </c>
      <c r="F1543" s="4" t="n">
        <v>2069.27</v>
      </c>
      <c r="G1543" s="5" t="n">
        <v>10</v>
      </c>
    </row>
    <row r="1544">
      <c r="A1544" s="2" t="n">
        <v>46015</v>
      </c>
      <c r="B1544" s="3">
        <f>MONTH(tbl_Pardavimai[[#This Row],[Data]])</f>
        <v/>
      </c>
      <c r="C1544" t="inlineStr">
        <is>
          <t>Vilnius</t>
        </is>
      </c>
      <c r="D1544" s="3">
        <f>YEAR(tbl_Pardavimai[[#This Row],[Data]])</f>
        <v/>
      </c>
      <c r="E1544" t="inlineStr">
        <is>
          <t>Buitinė technika</t>
        </is>
      </c>
      <c r="F1544" s="4" t="n">
        <v>1803.51</v>
      </c>
      <c r="G1544" s="5" t="n">
        <v>10</v>
      </c>
    </row>
    <row r="1545">
      <c r="A1545" s="2" t="n">
        <v>46016</v>
      </c>
      <c r="B1545" s="3">
        <f>MONTH(tbl_Pardavimai[[#This Row],[Data]])</f>
        <v/>
      </c>
      <c r="C1545" t="inlineStr">
        <is>
          <t>Vilnius</t>
        </is>
      </c>
      <c r="D1545" s="3">
        <f>YEAR(tbl_Pardavimai[[#This Row],[Data]])</f>
        <v/>
      </c>
      <c r="E1545" t="inlineStr">
        <is>
          <t>Elektronika</t>
        </is>
      </c>
      <c r="F1545" s="4" t="n">
        <v>571.8200000000001</v>
      </c>
      <c r="G1545" s="5" t="n">
        <v>3</v>
      </c>
    </row>
    <row r="1546">
      <c r="A1546" s="2" t="n">
        <v>46016</v>
      </c>
      <c r="B1546" s="3">
        <f>MONTH(tbl_Pardavimai[[#This Row],[Data]])</f>
        <v/>
      </c>
      <c r="C1546" t="inlineStr">
        <is>
          <t>Vilnius</t>
        </is>
      </c>
      <c r="D1546" s="3">
        <f>YEAR(tbl_Pardavimai[[#This Row],[Data]])</f>
        <v/>
      </c>
      <c r="E1546" t="inlineStr">
        <is>
          <t>Buitinė technika</t>
        </is>
      </c>
      <c r="F1546" s="4" t="n">
        <v>1648.39</v>
      </c>
      <c r="G1546" s="5" t="n">
        <v>10</v>
      </c>
    </row>
    <row r="1547">
      <c r="A1547" s="2" t="n">
        <v>46016</v>
      </c>
      <c r="B1547" s="3">
        <f>MONTH(tbl_Pardavimai[[#This Row],[Data]])</f>
        <v/>
      </c>
      <c r="C1547" t="inlineStr">
        <is>
          <t>Vilnius</t>
        </is>
      </c>
      <c r="D1547" s="3">
        <f>YEAR(tbl_Pardavimai[[#This Row],[Data]])</f>
        <v/>
      </c>
      <c r="E1547" t="inlineStr">
        <is>
          <t>Buitinė technika</t>
        </is>
      </c>
      <c r="F1547" s="4" t="n">
        <v>918.4400000000001</v>
      </c>
      <c r="G1547" s="5" t="n">
        <v>6</v>
      </c>
    </row>
    <row r="1548">
      <c r="A1548" s="2" t="n">
        <v>46016</v>
      </c>
      <c r="B1548" s="3">
        <f>MONTH(tbl_Pardavimai[[#This Row],[Data]])</f>
        <v/>
      </c>
      <c r="C1548" t="inlineStr">
        <is>
          <t>Kaunas</t>
        </is>
      </c>
      <c r="D1548" s="3">
        <f>YEAR(tbl_Pardavimai[[#This Row],[Data]])</f>
        <v/>
      </c>
      <c r="E1548" t="inlineStr">
        <is>
          <t>Elektronika</t>
        </is>
      </c>
      <c r="F1548" s="4" t="n">
        <v>1687.46</v>
      </c>
      <c r="G1548" s="5" t="n">
        <v>8</v>
      </c>
    </row>
    <row r="1549">
      <c r="A1549" s="2" t="n">
        <v>46017</v>
      </c>
      <c r="B1549" s="3">
        <f>MONTH(tbl_Pardavimai[[#This Row],[Data]])</f>
        <v/>
      </c>
      <c r="C1549" t="inlineStr">
        <is>
          <t>Vilnius</t>
        </is>
      </c>
      <c r="D1549" s="3">
        <f>YEAR(tbl_Pardavimai[[#This Row],[Data]])</f>
        <v/>
      </c>
      <c r="E1549" t="inlineStr">
        <is>
          <t>Elektronika</t>
        </is>
      </c>
      <c r="F1549" s="4" t="n">
        <v>1076.35</v>
      </c>
      <c r="G1549" s="5" t="n">
        <v>5</v>
      </c>
    </row>
    <row r="1550">
      <c r="A1550" s="2" t="n">
        <v>46017</v>
      </c>
      <c r="B1550" s="3">
        <f>MONTH(tbl_Pardavimai[[#This Row],[Data]])</f>
        <v/>
      </c>
      <c r="C1550" t="inlineStr">
        <is>
          <t>Klaipėda</t>
        </is>
      </c>
      <c r="D1550" s="3">
        <f>YEAR(tbl_Pardavimai[[#This Row],[Data]])</f>
        <v/>
      </c>
      <c r="E1550" t="inlineStr">
        <is>
          <t>Aksesuarai</t>
        </is>
      </c>
      <c r="F1550" s="4" t="n">
        <v>156.98</v>
      </c>
      <c r="G1550" s="5" t="n">
        <v>4</v>
      </c>
    </row>
    <row r="1551">
      <c r="A1551" s="2" t="n">
        <v>46017</v>
      </c>
      <c r="B1551" s="3">
        <f>MONTH(tbl_Pardavimai[[#This Row],[Data]])</f>
        <v/>
      </c>
      <c r="C1551" t="inlineStr">
        <is>
          <t>Vilnius</t>
        </is>
      </c>
      <c r="D1551" s="3">
        <f>YEAR(tbl_Pardavimai[[#This Row],[Data]])</f>
        <v/>
      </c>
      <c r="E1551" t="inlineStr">
        <is>
          <t>Buitinė technika</t>
        </is>
      </c>
      <c r="F1551" s="4" t="n">
        <v>1310.45</v>
      </c>
      <c r="G1551" s="5" t="n">
        <v>8</v>
      </c>
    </row>
    <row r="1552">
      <c r="A1552" s="2" t="n">
        <v>46018</v>
      </c>
      <c r="B1552" s="3">
        <f>MONTH(tbl_Pardavimai[[#This Row],[Data]])</f>
        <v/>
      </c>
      <c r="C1552" t="inlineStr">
        <is>
          <t>Vilnius</t>
        </is>
      </c>
      <c r="D1552" s="3">
        <f>YEAR(tbl_Pardavimai[[#This Row],[Data]])</f>
        <v/>
      </c>
      <c r="E1552" t="inlineStr">
        <is>
          <t>Buitinė technika</t>
        </is>
      </c>
      <c r="F1552" s="4" t="n">
        <v>368.69</v>
      </c>
      <c r="G1552" s="5" t="n">
        <v>2</v>
      </c>
    </row>
    <row r="1553">
      <c r="A1553" s="2" t="n">
        <v>46018</v>
      </c>
      <c r="B1553" s="3">
        <f>MONTH(tbl_Pardavimai[[#This Row],[Data]])</f>
        <v/>
      </c>
      <c r="C1553" t="inlineStr">
        <is>
          <t>Vilnius</t>
        </is>
      </c>
      <c r="D1553" s="3">
        <f>YEAR(tbl_Pardavimai[[#This Row],[Data]])</f>
        <v/>
      </c>
      <c r="E1553" t="inlineStr">
        <is>
          <t>Šviestuvai</t>
        </is>
      </c>
      <c r="F1553" s="4" t="n">
        <v>963.08</v>
      </c>
      <c r="G1553" s="5" t="n">
        <v>10</v>
      </c>
    </row>
    <row r="1554">
      <c r="A1554" s="2" t="n">
        <v>46018</v>
      </c>
      <c r="B1554" s="3">
        <f>MONTH(tbl_Pardavimai[[#This Row],[Data]])</f>
        <v/>
      </c>
      <c r="C1554" t="inlineStr">
        <is>
          <t>Kaunas</t>
        </is>
      </c>
      <c r="D1554" s="3">
        <f>YEAR(tbl_Pardavimai[[#This Row],[Data]])</f>
        <v/>
      </c>
      <c r="E1554" t="inlineStr">
        <is>
          <t>Buitinė technika</t>
        </is>
      </c>
      <c r="F1554" s="4" t="n">
        <v>1541.72</v>
      </c>
      <c r="G1554" s="5" t="n">
        <v>9</v>
      </c>
    </row>
    <row r="1555">
      <c r="A1555" s="2" t="n">
        <v>46019</v>
      </c>
      <c r="B1555" s="3">
        <f>MONTH(tbl_Pardavimai[[#This Row],[Data]])</f>
        <v/>
      </c>
      <c r="C1555" t="inlineStr">
        <is>
          <t>Kaunas</t>
        </is>
      </c>
      <c r="D1555" s="3">
        <f>YEAR(tbl_Pardavimai[[#This Row],[Data]])</f>
        <v/>
      </c>
      <c r="E1555" t="inlineStr">
        <is>
          <t>Šviestuvai</t>
        </is>
      </c>
      <c r="F1555" s="4" t="n">
        <v>623.17</v>
      </c>
      <c r="G1555" s="5" t="n">
        <v>7</v>
      </c>
    </row>
    <row r="1556">
      <c r="A1556" s="2" t="n">
        <v>46019</v>
      </c>
      <c r="B1556" s="3">
        <f>MONTH(tbl_Pardavimai[[#This Row],[Data]])</f>
        <v/>
      </c>
      <c r="C1556" t="inlineStr">
        <is>
          <t>Kaunas</t>
        </is>
      </c>
      <c r="D1556" s="3">
        <f>YEAR(tbl_Pardavimai[[#This Row],[Data]])</f>
        <v/>
      </c>
      <c r="E1556" t="inlineStr">
        <is>
          <t>Elektronika</t>
        </is>
      </c>
      <c r="F1556" s="4" t="n">
        <v>1823.84</v>
      </c>
      <c r="G1556" s="5" t="n">
        <v>9</v>
      </c>
    </row>
    <row r="1557">
      <c r="A1557" s="2" t="n">
        <v>46019</v>
      </c>
      <c r="B1557" s="3">
        <f>MONTH(tbl_Pardavimai[[#This Row],[Data]])</f>
        <v/>
      </c>
      <c r="C1557" t="inlineStr">
        <is>
          <t>Kaunas</t>
        </is>
      </c>
      <c r="D1557" s="3">
        <f>YEAR(tbl_Pardavimai[[#This Row],[Data]])</f>
        <v/>
      </c>
      <c r="E1557" t="inlineStr">
        <is>
          <t>Šviestuvai</t>
        </is>
      </c>
      <c r="F1557" s="4" t="n">
        <v>451.22</v>
      </c>
      <c r="G1557" s="5" t="n">
        <v>5</v>
      </c>
    </row>
    <row r="1558">
      <c r="A1558" s="2" t="n">
        <v>46020</v>
      </c>
      <c r="B1558" s="3">
        <f>MONTH(tbl_Pardavimai[[#This Row],[Data]])</f>
        <v/>
      </c>
      <c r="C1558" t="inlineStr">
        <is>
          <t>Klaipėda</t>
        </is>
      </c>
      <c r="D1558" s="3">
        <f>YEAR(tbl_Pardavimai[[#This Row],[Data]])</f>
        <v/>
      </c>
      <c r="E1558" t="inlineStr">
        <is>
          <t>Buitinė technika</t>
        </is>
      </c>
      <c r="F1558" s="4" t="n">
        <v>709.8099999999999</v>
      </c>
      <c r="G1558" s="5" t="n">
        <v>4</v>
      </c>
    </row>
    <row r="1559">
      <c r="A1559" s="2" t="n">
        <v>46020</v>
      </c>
      <c r="B1559" s="3">
        <f>MONTH(tbl_Pardavimai[[#This Row],[Data]])</f>
        <v/>
      </c>
      <c r="C1559" t="inlineStr">
        <is>
          <t>Vilnius</t>
        </is>
      </c>
      <c r="D1559" s="3">
        <f>YEAR(tbl_Pardavimai[[#This Row],[Data]])</f>
        <v/>
      </c>
      <c r="E1559" t="inlineStr">
        <is>
          <t>Aksesuarai</t>
        </is>
      </c>
      <c r="F1559" s="4" t="n">
        <v>137.82</v>
      </c>
      <c r="G1559" s="5" t="n">
        <v>3</v>
      </c>
    </row>
    <row r="1560">
      <c r="A1560" s="2" t="n">
        <v>46020</v>
      </c>
      <c r="B1560" s="3">
        <f>MONTH(tbl_Pardavimai[[#This Row],[Data]])</f>
        <v/>
      </c>
      <c r="C1560" t="inlineStr">
        <is>
          <t>Vilnius</t>
        </is>
      </c>
      <c r="D1560" s="3">
        <f>YEAR(tbl_Pardavimai[[#This Row],[Data]])</f>
        <v/>
      </c>
      <c r="E1560" t="inlineStr">
        <is>
          <t>Elektronika</t>
        </is>
      </c>
      <c r="F1560" s="4" t="n">
        <v>1932.19</v>
      </c>
      <c r="G1560" s="5" t="n">
        <v>9</v>
      </c>
    </row>
    <row r="1561">
      <c r="A1561" s="2" t="n">
        <v>46020</v>
      </c>
      <c r="B1561" s="3">
        <f>MONTH(tbl_Pardavimai[[#This Row],[Data]])</f>
        <v/>
      </c>
      <c r="C1561" t="inlineStr">
        <is>
          <t>Kaunas</t>
        </is>
      </c>
      <c r="D1561" s="3">
        <f>YEAR(tbl_Pardavimai[[#This Row],[Data]])</f>
        <v/>
      </c>
      <c r="E1561" t="inlineStr">
        <is>
          <t>Šviestuvai</t>
        </is>
      </c>
      <c r="F1561" s="4" t="n">
        <v>191.56</v>
      </c>
      <c r="G1561" s="5" t="n">
        <v>2</v>
      </c>
    </row>
    <row r="1562">
      <c r="A1562" s="2" t="n">
        <v>46021</v>
      </c>
      <c r="B1562" s="3">
        <f>MONTH(tbl_Pardavimai[[#This Row],[Data]])</f>
        <v/>
      </c>
      <c r="C1562" t="inlineStr">
        <is>
          <t>Kaunas</t>
        </is>
      </c>
      <c r="D1562" s="3">
        <f>YEAR(tbl_Pardavimai[[#This Row],[Data]])</f>
        <v/>
      </c>
      <c r="E1562" t="inlineStr">
        <is>
          <t>Šviestuvai</t>
        </is>
      </c>
      <c r="F1562" s="4" t="n">
        <v>275.11</v>
      </c>
      <c r="G1562" s="5" t="n">
        <v>3</v>
      </c>
    </row>
    <row r="1563">
      <c r="A1563" s="2" t="n">
        <v>46021</v>
      </c>
      <c r="B1563" s="3">
        <f>MONTH(tbl_Pardavimai[[#This Row],[Data]])</f>
        <v/>
      </c>
      <c r="C1563" t="inlineStr">
        <is>
          <t>Klaipėda</t>
        </is>
      </c>
      <c r="D1563" s="3">
        <f>YEAR(tbl_Pardavimai[[#This Row],[Data]])</f>
        <v/>
      </c>
      <c r="E1563" t="inlineStr">
        <is>
          <t>Šviestuvai</t>
        </is>
      </c>
      <c r="F1563" s="4" t="n">
        <v>889.89</v>
      </c>
      <c r="G1563" s="5" t="n">
        <v>10</v>
      </c>
    </row>
    <row r="1564">
      <c r="A1564" s="2" t="n">
        <v>46021</v>
      </c>
      <c r="B1564" s="3">
        <f>MONTH(tbl_Pardavimai[[#This Row],[Data]])</f>
        <v/>
      </c>
      <c r="C1564" t="inlineStr">
        <is>
          <t>Vilnius</t>
        </is>
      </c>
      <c r="D1564" s="3">
        <f>YEAR(tbl_Pardavimai[[#This Row],[Data]])</f>
        <v/>
      </c>
      <c r="E1564" t="inlineStr">
        <is>
          <t>Aksesuarai</t>
        </is>
      </c>
      <c r="F1564" s="4" t="n">
        <v>261.18</v>
      </c>
      <c r="G1564" s="5" t="n">
        <v>7</v>
      </c>
    </row>
    <row r="1565">
      <c r="A1565" s="2" t="n">
        <v>46022</v>
      </c>
      <c r="B1565" s="3">
        <f>MONTH(tbl_Pardavimai[[#This Row],[Data]])</f>
        <v/>
      </c>
      <c r="C1565" t="inlineStr">
        <is>
          <t>Klaipėda</t>
        </is>
      </c>
      <c r="D1565" s="3">
        <f>YEAR(tbl_Pardavimai[[#This Row],[Data]])</f>
        <v/>
      </c>
      <c r="E1565" t="inlineStr">
        <is>
          <t>Elektronika</t>
        </is>
      </c>
      <c r="F1565" s="4" t="n">
        <v>1422.05</v>
      </c>
      <c r="G1565" s="5" t="n">
        <v>6</v>
      </c>
    </row>
    <row r="1566">
      <c r="A1566" s="2" t="n">
        <v>46022</v>
      </c>
      <c r="B1566" s="3">
        <f>MONTH(tbl_Pardavimai[[#This Row],[Data]])</f>
        <v/>
      </c>
      <c r="C1566" t="inlineStr">
        <is>
          <t>Vilnius</t>
        </is>
      </c>
      <c r="D1566" s="3">
        <f>YEAR(tbl_Pardavimai[[#This Row],[Data]])</f>
        <v/>
      </c>
      <c r="E1566" t="inlineStr">
        <is>
          <t>Buitinė technika</t>
        </is>
      </c>
      <c r="F1566" s="4" t="n">
        <v>1512.81</v>
      </c>
      <c r="G1566" s="5" t="n">
        <v>9</v>
      </c>
    </row>
    <row r="1567">
      <c r="A1567" s="2" t="n">
        <v>46022</v>
      </c>
      <c r="B1567" s="3">
        <f>MONTH(tbl_Pardavimai[[#This Row],[Data]])</f>
        <v/>
      </c>
      <c r="C1567" t="inlineStr">
        <is>
          <t>Vilnius</t>
        </is>
      </c>
      <c r="D1567" s="3">
        <f>YEAR(tbl_Pardavimai[[#This Row],[Data]])</f>
        <v/>
      </c>
      <c r="E1567" t="inlineStr">
        <is>
          <t>Aksesuarai</t>
        </is>
      </c>
      <c r="F1567" s="4" t="n">
        <v>215.9</v>
      </c>
      <c r="G1567" s="5" t="n">
        <v>5</v>
      </c>
    </row>
  </sheetData>
  <mergeCells count="1">
    <mergeCell ref="I2:I8"/>
  </mergeCells>
  <printOptions headings="1" gridLines="1"/>
  <pageMargins left="0.75" right="0.75" top="1" bottom="1" header="0.5" footer="0.5"/>
  <pageSetup orientation="portrait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76"/>
  <sheetViews>
    <sheetView tabSelected="0" workbookViewId="0">
      <selection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1" customWidth="1" min="4" max="4"/>
    <col width="14" customWidth="1" min="5" max="5"/>
    <col width="12" customWidth="1" min="6" max="6"/>
    <col width="2" customWidth="1" min="7" max="7"/>
    <col width="12" customWidth="1" min="8" max="8"/>
    <col width="16" customWidth="1" min="9" max="9"/>
    <col width="11" customWidth="1" min="10" max="10"/>
    <col width="2" customWidth="1" min="11" max="11"/>
    <col width="17" customWidth="1" min="12" max="12"/>
    <col width="16" customWidth="1" min="13" max="13"/>
    <col width="2" customWidth="1" min="14" max="14"/>
    <col width="7" customWidth="1" min="15" max="15"/>
    <col width="7" customWidth="1" min="16" max="16"/>
    <col width="11" customWidth="1" min="17" max="17"/>
    <col width="11" customWidth="1" min="18" max="18"/>
    <col width="2" customWidth="1" min="19" max="19"/>
    <col width="30" customWidth="1" min="20" max="20"/>
    <col width="16" customWidth="1" min="21" max="21"/>
    <col width="2" customWidth="1" min="22" max="22"/>
    <col width="11" customWidth="1" min="23" max="23"/>
    <col width="7" customWidth="1" min="24" max="24"/>
    <col width="15" customWidth="1" min="25" max="25"/>
  </cols>
  <sheetData>
    <row r="1">
      <c r="A1" s="7" t="inlineStr">
        <is>
          <t>Skaičiavimai — KPI ir suvestinės su SUMIFS (vietoj „PivotTable“)</t>
        </is>
      </c>
      <c r="H1" s="1" t="inlineStr">
        <is>
          <t>Iliustracinis pavyzdys — orova.vn</t>
        </is>
      </c>
    </row>
    <row r="2">
      <c r="A2" s="8" t="inlineStr">
        <is>
          <t>KPI zona kortelėms (3 žingsnis)</t>
        </is>
      </c>
      <c r="H2" s="8" t="inlineStr">
        <is>
          <t>Suvestinė pagal mėnesius</t>
        </is>
      </c>
      <c r="L2" s="8" t="inlineStr">
        <is>
          <t>Suvestinė pagal kategoriją</t>
        </is>
      </c>
      <c r="O2" s="8" t="inlineStr">
        <is>
          <t>Mėnesio planai (galima keisti)</t>
        </is>
      </c>
      <c r="W2" s="1" t="inlineStr">
        <is>
          <t>Sąrašai išskleidžiamiesiems laukams</t>
        </is>
      </c>
    </row>
    <row r="3">
      <c r="A3" s="9" t="inlineStr">
        <is>
          <t>Laikotarpis</t>
        </is>
      </c>
      <c r="B3" s="9" t="inlineStr">
        <is>
          <t>Mėnuo</t>
        </is>
      </c>
      <c r="C3" s="9" t="inlineStr">
        <is>
          <t>Pardavimai</t>
        </is>
      </c>
      <c r="D3" s="9" t="inlineStr">
        <is>
          <t>Užsakymai</t>
        </is>
      </c>
      <c r="E3" s="9" t="inlineStr">
        <is>
          <t>Vid. krepšelis</t>
        </is>
      </c>
      <c r="F3" s="9" t="inlineStr">
        <is>
          <t>Planas</t>
        </is>
      </c>
      <c r="H3" s="9" t="inlineStr">
        <is>
          <t>Mėnuo</t>
        </is>
      </c>
      <c r="I3" s="9" t="inlineStr">
        <is>
          <t>Pardavimų suma</t>
        </is>
      </c>
      <c r="J3" s="9" t="inlineStr">
        <is>
          <t>Užsakymai</t>
        </is>
      </c>
      <c r="L3" s="9" t="inlineStr">
        <is>
          <t>Kategorija</t>
        </is>
      </c>
      <c r="M3" s="9" t="inlineStr">
        <is>
          <t>Pardavimų suma</t>
        </is>
      </c>
      <c r="O3" s="10" t="inlineStr">
        <is>
          <t>Įrašykite savo planus geltonuose langeliuose</t>
        </is>
      </c>
      <c r="T3" s="9" t="inlineStr">
        <is>
          <t>Filtras (iš lapo „Valdymo skydas“)</t>
        </is>
      </c>
      <c r="U3" s="9" t="inlineStr">
        <is>
          <t>Reikšmė</t>
        </is>
      </c>
      <c r="W3" s="9" t="inlineStr">
        <is>
          <t>Mėnuo</t>
        </is>
      </c>
      <c r="X3" s="9" t="inlineStr">
        <is>
          <t>Metai</t>
        </is>
      </c>
      <c r="Y3" s="9" t="inlineStr">
        <is>
          <t>Padalinys</t>
        </is>
      </c>
    </row>
    <row r="4">
      <c r="A4" s="11" t="inlineStr">
        <is>
          <t>Ankstesnis mėnuo</t>
        </is>
      </c>
      <c r="B4" s="11">
        <f>IF($U$10&lt;DATE(2024,1,1),"nėra duomenų",YEAR($U$10)&amp;" "&amp;INDEX($W$4:$W$15,MONTH($U$10)))</f>
        <v/>
      </c>
      <c r="C4" s="12">
        <f>SUMIFS(tbl_Pardavimai[Pardavimų suma],tbl_Pardavimai[Data],"&gt;="&amp;$U$10,tbl_Pardavimai[Data],"&lt;"&amp;$U$9,tbl_Pardavimai[Padalinys],$U$7)</f>
        <v/>
      </c>
      <c r="D4" s="13">
        <f>SUMIFS(tbl_Pardavimai[Užsakymai],tbl_Pardavimai[Data],"&gt;="&amp;$U$10,tbl_Pardavimai[Data],"&lt;"&amp;$U$9,tbl_Pardavimai[Padalinys],$U$7)</f>
        <v/>
      </c>
      <c r="E4" s="14">
        <f>IFERROR(C4/D4,0)</f>
        <v/>
      </c>
      <c r="F4" s="12">
        <f>SUMIFS($R$5:$R$76,$O$5:$O$76,YEAR($U$10),$P$5:$P$76,MONTH($U$10),$Q$5:$Q$76,$U$7)</f>
        <v/>
      </c>
      <c r="H4" s="11" t="inlineStr">
        <is>
          <t>sausis</t>
        </is>
      </c>
      <c r="I4" s="12">
        <f>SUMIFS(tbl_Pardavimai[Pardavimų suma],tbl_Pardavimai[Metai],$U$4,tbl_Pardavimai[Mėnuo],1,tbl_Pardavimai[Padalinys],$U$7)</f>
        <v/>
      </c>
      <c r="J4" s="13">
        <f>SUMIFS(tbl_Pardavimai[Užsakymai],tbl_Pardavimai[Metai],$U$4,tbl_Pardavimai[Mėnuo],1,tbl_Pardavimai[Padalinys],$U$7)</f>
        <v/>
      </c>
      <c r="L4" s="11" t="inlineStr">
        <is>
          <t>Elektronika</t>
        </is>
      </c>
      <c r="M4" s="12">
        <f>SUMIFS(tbl_Pardavimai[Pardavimų suma],tbl_Pardavimai[Kategorija],L4,tbl_Pardavimai[Metai],$U$4,tbl_Pardavimai[Padalinys],$U$7)</f>
        <v/>
      </c>
      <c r="O4" s="9" t="inlineStr">
        <is>
          <t>Metai</t>
        </is>
      </c>
      <c r="P4" s="9" t="inlineStr">
        <is>
          <t>Mėnuo</t>
        </is>
      </c>
      <c r="Q4" s="9" t="inlineStr">
        <is>
          <t>Padalinys</t>
        </is>
      </c>
      <c r="R4" s="9" t="inlineStr">
        <is>
          <t>Planas</t>
        </is>
      </c>
      <c r="T4" s="11" t="inlineStr">
        <is>
          <t>Metai (Valdymo skydas!C3)</t>
        </is>
      </c>
      <c r="U4" s="15">
        <f>'Valdymo skydas'!$C$3</f>
        <v/>
      </c>
      <c r="W4" t="inlineStr">
        <is>
          <t>sausis</t>
        </is>
      </c>
      <c r="X4" t="n">
        <v>2024</v>
      </c>
      <c r="Y4" t="inlineStr">
        <is>
          <t>Visi padaliniai</t>
        </is>
      </c>
    </row>
    <row r="5">
      <c r="A5" s="11" t="inlineStr">
        <is>
          <t>Einamasis mėnuo</t>
        </is>
      </c>
      <c r="B5" s="11">
        <f>IF($U$9&lt;DATE(2024,1,1),"nėra duomenų",YEAR($U$9)&amp;" "&amp;INDEX($W$4:$W$15,MONTH($U$9)))</f>
        <v/>
      </c>
      <c r="C5" s="12">
        <f>SUMIFS(tbl_Pardavimai[Pardavimų suma],tbl_Pardavimai[Data],"&gt;="&amp;$U$9,tbl_Pardavimai[Data],"&lt;"&amp;$U$11,tbl_Pardavimai[Padalinys],$U$7)</f>
        <v/>
      </c>
      <c r="D5" s="13">
        <f>SUMIFS(tbl_Pardavimai[Užsakymai],tbl_Pardavimai[Data],"&gt;="&amp;$U$9,tbl_Pardavimai[Data],"&lt;"&amp;$U$11,tbl_Pardavimai[Padalinys],$U$7)</f>
        <v/>
      </c>
      <c r="E5" s="14">
        <f>IFERROR(C5/D5,0)</f>
        <v/>
      </c>
      <c r="F5" s="12">
        <f>SUMIFS($R$5:$R$76,$O$5:$O$76,$U$4,$P$5:$P$76,$U$8,$Q$5:$Q$76,$U$7)</f>
        <v/>
      </c>
      <c r="H5" s="11" t="inlineStr">
        <is>
          <t>vasaris</t>
        </is>
      </c>
      <c r="I5" s="12">
        <f>SUMIFS(tbl_Pardavimai[Pardavimų suma],tbl_Pardavimai[Metai],$U$4,tbl_Pardavimai[Mėnuo],2,tbl_Pardavimai[Padalinys],$U$7)</f>
        <v/>
      </c>
      <c r="J5" s="13">
        <f>SUMIFS(tbl_Pardavimai[Užsakymai],tbl_Pardavimai[Metai],$U$4,tbl_Pardavimai[Mėnuo],2,tbl_Pardavimai[Padalinys],$U$7)</f>
        <v/>
      </c>
      <c r="L5" s="11" t="inlineStr">
        <is>
          <t>Buitinė technika</t>
        </is>
      </c>
      <c r="M5" s="12">
        <f>SUMIFS(tbl_Pardavimai[Pardavimų suma],tbl_Pardavimai[Kategorija],L5,tbl_Pardavimai[Metai],$U$4,tbl_Pardavimai[Padalinys],$U$7)</f>
        <v/>
      </c>
      <c r="O5" s="11" t="n">
        <v>2024</v>
      </c>
      <c r="P5" s="11" t="n">
        <v>1</v>
      </c>
      <c r="Q5" s="11" t="inlineStr">
        <is>
          <t>Vilnius</t>
        </is>
      </c>
      <c r="R5" s="16" t="n">
        <v>16000</v>
      </c>
      <c r="T5" s="11" t="inlineStr">
        <is>
          <t>Padalinys (Valdymo skydas!G3)</t>
        </is>
      </c>
      <c r="U5" s="17">
        <f>'Valdymo skydas'!$G$3</f>
        <v/>
      </c>
      <c r="W5" t="inlineStr">
        <is>
          <t>vasaris</t>
        </is>
      </c>
      <c r="X5" t="n">
        <v>2025</v>
      </c>
      <c r="Y5" t="inlineStr">
        <is>
          <t>Vilnius</t>
        </is>
      </c>
    </row>
    <row r="6">
      <c r="H6" s="11" t="inlineStr">
        <is>
          <t>kovas</t>
        </is>
      </c>
      <c r="I6" s="12">
        <f>SUMIFS(tbl_Pardavimai[Pardavimų suma],tbl_Pardavimai[Metai],$U$4,tbl_Pardavimai[Mėnuo],3,tbl_Pardavimai[Padalinys],$U$7)</f>
        <v/>
      </c>
      <c r="J6" s="13">
        <f>SUMIFS(tbl_Pardavimai[Užsakymai],tbl_Pardavimai[Metai],$U$4,tbl_Pardavimai[Mėnuo],3,tbl_Pardavimai[Padalinys],$U$7)</f>
        <v/>
      </c>
      <c r="L6" s="11" t="inlineStr">
        <is>
          <t>Šviestuvai</t>
        </is>
      </c>
      <c r="M6" s="12">
        <f>SUMIFS(tbl_Pardavimai[Pardavimų suma],tbl_Pardavimai[Kategorija],L6,tbl_Pardavimai[Metai],$U$4,tbl_Pardavimai[Padalinys],$U$7)</f>
        <v/>
      </c>
      <c r="O6" s="11" t="n">
        <v>2024</v>
      </c>
      <c r="P6" s="11" t="n">
        <v>1</v>
      </c>
      <c r="Q6" s="11" t="inlineStr">
        <is>
          <t>Kaunas</t>
        </is>
      </c>
      <c r="R6" s="16" t="n">
        <v>11100</v>
      </c>
      <c r="T6" s="11" t="inlineStr">
        <is>
          <t>Mėnuo (Valdymo skydas!K3)</t>
        </is>
      </c>
      <c r="U6" s="17">
        <f>'Valdymo skydas'!$K$3</f>
        <v/>
      </c>
      <c r="W6" t="inlineStr">
        <is>
          <t>kovas</t>
        </is>
      </c>
      <c r="Y6" t="inlineStr">
        <is>
          <t>Kaunas</t>
        </is>
      </c>
    </row>
    <row r="7">
      <c r="A7" s="9" t="inlineStr">
        <is>
          <t>Rodiklis</t>
        </is>
      </c>
      <c r="B7" s="9" t="inlineStr">
        <is>
          <t>Reikšmė</t>
        </is>
      </c>
      <c r="C7" s="9" t="inlineStr">
        <is>
          <t>Kaip skaičiuojama</t>
        </is>
      </c>
      <c r="H7" s="11" t="inlineStr">
        <is>
          <t>balandis</t>
        </is>
      </c>
      <c r="I7" s="12">
        <f>SUMIFS(tbl_Pardavimai[Pardavimų suma],tbl_Pardavimai[Metai],$U$4,tbl_Pardavimai[Mėnuo],4,tbl_Pardavimai[Padalinys],$U$7)</f>
        <v/>
      </c>
      <c r="J7" s="13">
        <f>SUMIFS(tbl_Pardavimai[Užsakymai],tbl_Pardavimai[Metai],$U$4,tbl_Pardavimai[Mėnuo],4,tbl_Pardavimai[Padalinys],$U$7)</f>
        <v/>
      </c>
      <c r="L7" s="11" t="inlineStr">
        <is>
          <t>Aksesuarai</t>
        </is>
      </c>
      <c r="M7" s="12">
        <f>SUMIFS(tbl_Pardavimai[Pardavimų suma],tbl_Pardavimai[Kategorija],L7,tbl_Pardavimai[Metai],$U$4,tbl_Pardavimai[Padalinys],$U$7)</f>
        <v/>
      </c>
      <c r="O7" s="11" t="n">
        <v>2024</v>
      </c>
      <c r="P7" s="11" t="n">
        <v>1</v>
      </c>
      <c r="Q7" s="11" t="inlineStr">
        <is>
          <t>Klaipėda</t>
        </is>
      </c>
      <c r="R7" s="16" t="n">
        <v>9100</v>
      </c>
      <c r="T7" s="11" t="inlineStr">
        <is>
          <t>Padalinio kriterijus</t>
        </is>
      </c>
      <c r="U7" s="17">
        <f>IF(U5="Visi padaliniai","*",U5)</f>
        <v/>
      </c>
      <c r="W7" t="inlineStr">
        <is>
          <t>balandis</t>
        </is>
      </c>
      <c r="Y7" t="inlineStr">
        <is>
          <t>Klaipėda</t>
        </is>
      </c>
    </row>
    <row r="8">
      <c r="A8" s="11" t="inlineStr">
        <is>
          <t>Einamojo mėnesio pajamos</t>
        </is>
      </c>
      <c r="B8" s="18">
        <f>C5</f>
        <v/>
      </c>
      <c r="C8" s="19" t="inlineStr">
        <is>
          <t>Formulė: =C5 (Excel: GETPIVOTDATA)</t>
        </is>
      </c>
      <c r="H8" s="11" t="inlineStr">
        <is>
          <t>gegužė</t>
        </is>
      </c>
      <c r="I8" s="12">
        <f>SUMIFS(tbl_Pardavimai[Pardavimų suma],tbl_Pardavimai[Metai],$U$4,tbl_Pardavimai[Mėnuo],5,tbl_Pardavimai[Padalinys],$U$7)</f>
        <v/>
      </c>
      <c r="J8" s="13">
        <f>SUMIFS(tbl_Pardavimai[Užsakymai],tbl_Pardavimai[Metai],$U$4,tbl_Pardavimai[Mėnuo],5,tbl_Pardavimai[Padalinys],$U$7)</f>
        <v/>
      </c>
      <c r="L8" s="20" t="inlineStr">
        <is>
          <t>Iš viso</t>
        </is>
      </c>
      <c r="M8" s="18">
        <f>SUM(M4:M7)</f>
        <v/>
      </c>
      <c r="O8" s="11" t="n">
        <v>2024</v>
      </c>
      <c r="P8" s="11" t="n">
        <v>2</v>
      </c>
      <c r="Q8" s="11" t="inlineStr">
        <is>
          <t>Vilnius</t>
        </is>
      </c>
      <c r="R8" s="16" t="n">
        <v>13000</v>
      </c>
      <c r="T8" s="11" t="inlineStr">
        <is>
          <t>Mėnesio nr.</t>
        </is>
      </c>
      <c r="U8" s="15">
        <f>MATCH(U6,$W$4:$W$15,0)</f>
        <v/>
      </c>
      <c r="W8" t="inlineStr">
        <is>
          <t>gegužė</t>
        </is>
      </c>
    </row>
    <row r="9">
      <c r="A9" s="11" t="inlineStr">
        <is>
          <t>Mėnesio pokytis (MoM %)</t>
        </is>
      </c>
      <c r="B9" s="21">
        <f>IFERROR((C5-C4)/C4,0)</f>
        <v/>
      </c>
      <c r="C9" s="19" t="inlineStr">
        <is>
          <t>Formulė: =IFERROR((C5-C4)/C4;0)</t>
        </is>
      </c>
      <c r="H9" s="11" t="inlineStr">
        <is>
          <t>birželis</t>
        </is>
      </c>
      <c r="I9" s="12">
        <f>SUMIFS(tbl_Pardavimai[Pardavimų suma],tbl_Pardavimai[Metai],$U$4,tbl_Pardavimai[Mėnuo],6,tbl_Pardavimai[Padalinys],$U$7)</f>
        <v/>
      </c>
      <c r="J9" s="13">
        <f>SUMIFS(tbl_Pardavimai[Užsakymai],tbl_Pardavimai[Metai],$U$4,tbl_Pardavimai[Mėnuo],6,tbl_Pardavimai[Padalinys],$U$7)</f>
        <v/>
      </c>
      <c r="O9" s="11" t="n">
        <v>2024</v>
      </c>
      <c r="P9" s="11" t="n">
        <v>2</v>
      </c>
      <c r="Q9" s="11" t="inlineStr">
        <is>
          <t>Kaunas</t>
        </is>
      </c>
      <c r="R9" s="16" t="n">
        <v>10000</v>
      </c>
      <c r="T9" s="11" t="inlineStr">
        <is>
          <t>Einamojo mėnesio pradžia</t>
        </is>
      </c>
      <c r="U9" s="22">
        <f>DATE(U4,U8,1)</f>
        <v/>
      </c>
      <c r="W9" t="inlineStr">
        <is>
          <t>birželis</t>
        </is>
      </c>
    </row>
    <row r="10">
      <c r="A10" s="11" t="inlineStr">
        <is>
          <t>Vidutinis užsakymo krepšelis</t>
        </is>
      </c>
      <c r="B10" s="23">
        <f>IFERROR(I16/J16,0)</f>
        <v/>
      </c>
      <c r="C10" s="19" t="inlineStr">
        <is>
          <t>Pardavimai ÷ Užsakymai (visi metai)</t>
        </is>
      </c>
      <c r="H10" s="11" t="inlineStr">
        <is>
          <t>liepa</t>
        </is>
      </c>
      <c r="I10" s="12">
        <f>SUMIFS(tbl_Pardavimai[Pardavimų suma],tbl_Pardavimai[Metai],$U$4,tbl_Pardavimai[Mėnuo],7,tbl_Pardavimai[Padalinys],$U$7)</f>
        <v/>
      </c>
      <c r="J10" s="13">
        <f>SUMIFS(tbl_Pardavimai[Užsakymai],tbl_Pardavimai[Metai],$U$4,tbl_Pardavimai[Mėnuo],7,tbl_Pardavimai[Padalinys],$U$7)</f>
        <v/>
      </c>
      <c r="O10" s="11" t="n">
        <v>2024</v>
      </c>
      <c r="P10" s="11" t="n">
        <v>2</v>
      </c>
      <c r="Q10" s="11" t="inlineStr">
        <is>
          <t>Klaipėda</t>
        </is>
      </c>
      <c r="R10" s="16" t="n">
        <v>9900</v>
      </c>
      <c r="T10" s="11" t="inlineStr">
        <is>
          <t>Ankstesnio mėnesio pradžia</t>
        </is>
      </c>
      <c r="U10" s="22">
        <f>EDATE(U9,-1)</f>
        <v/>
      </c>
      <c r="W10" t="inlineStr">
        <is>
          <t>liepa</t>
        </is>
      </c>
    </row>
    <row r="11">
      <c r="A11" s="11" t="inlineStr">
        <is>
          <t>Plano vykdymo santykis</t>
        </is>
      </c>
      <c r="B11" s="24">
        <f>IFERROR(C5/F5,0)</f>
        <v/>
      </c>
      <c r="C11" s="19" t="inlineStr">
        <is>
          <t>Formulė: =C5/F5 (F5 – mėnesio planas)</t>
        </is>
      </c>
      <c r="H11" s="11" t="inlineStr">
        <is>
          <t>rugpjūtis</t>
        </is>
      </c>
      <c r="I11" s="12">
        <f>SUMIFS(tbl_Pardavimai[Pardavimų suma],tbl_Pardavimai[Metai],$U$4,tbl_Pardavimai[Mėnuo],8,tbl_Pardavimai[Padalinys],$U$7)</f>
        <v/>
      </c>
      <c r="J11" s="13">
        <f>SUMIFS(tbl_Pardavimai[Užsakymai],tbl_Pardavimai[Metai],$U$4,tbl_Pardavimai[Mėnuo],8,tbl_Pardavimai[Padalinys],$U$7)</f>
        <v/>
      </c>
      <c r="O11" s="11" t="n">
        <v>2024</v>
      </c>
      <c r="P11" s="11" t="n">
        <v>3</v>
      </c>
      <c r="Q11" s="11" t="inlineStr">
        <is>
          <t>Vilnius</t>
        </is>
      </c>
      <c r="R11" s="16" t="n">
        <v>21000</v>
      </c>
      <c r="T11" s="11" t="inlineStr">
        <is>
          <t>Kito mėnesio pradžia</t>
        </is>
      </c>
      <c r="U11" s="22">
        <f>EDATE(U9,1)</f>
        <v/>
      </c>
      <c r="W11" t="inlineStr">
        <is>
          <t>rugpjūtis</t>
        </is>
      </c>
    </row>
    <row r="12">
      <c r="H12" s="11" t="inlineStr">
        <is>
          <t>rugsėjis</t>
        </is>
      </c>
      <c r="I12" s="12">
        <f>SUMIFS(tbl_Pardavimai[Pardavimų suma],tbl_Pardavimai[Metai],$U$4,tbl_Pardavimai[Mėnuo],9,tbl_Pardavimai[Padalinys],$U$7)</f>
        <v/>
      </c>
      <c r="J12" s="13">
        <f>SUMIFS(tbl_Pardavimai[Užsakymai],tbl_Pardavimai[Metai],$U$4,tbl_Pardavimai[Mėnuo],9,tbl_Pardavimai[Padalinys],$U$7)</f>
        <v/>
      </c>
      <c r="O12" s="11" t="n">
        <v>2024</v>
      </c>
      <c r="P12" s="11" t="n">
        <v>3</v>
      </c>
      <c r="Q12" s="11" t="inlineStr">
        <is>
          <t>Kaunas</t>
        </is>
      </c>
      <c r="R12" s="16" t="n">
        <v>18100</v>
      </c>
      <c r="W12" t="inlineStr">
        <is>
          <t>rugsėjis</t>
        </is>
      </c>
    </row>
    <row r="13">
      <c r="A13" s="25" t="inlineStr">
        <is>
          <t>Šis failas skaičiuoja su SUMIFS, nes „PivotTable“ ir GETPIVOTDATA veikia tik su tikra suvestine lentele. „Excel“ programoje tuos pačius blokus galite pakeisti suvestinėmis lentelėmis (2 žingsnis), o B8 įrašyti =GETPIVOTDATA("Pardavimų suma";A3;"Mėnuo";10), kaip aprašyta 3 žingsnyje. Pirmajam mėnesiui be ankstesnio mėnesio duomenų IFERROR grąžina 0. Ikonų rinkinys B9: žalia rodyklė, kai pokytis &gt; 0, raudona – kai &lt; 0.</t>
        </is>
      </c>
      <c r="H13" s="11" t="inlineStr">
        <is>
          <t>spalis</t>
        </is>
      </c>
      <c r="I13" s="12">
        <f>SUMIFS(tbl_Pardavimai[Pardavimų suma],tbl_Pardavimai[Metai],$U$4,tbl_Pardavimai[Mėnuo],10,tbl_Pardavimai[Padalinys],$U$7)</f>
        <v/>
      </c>
      <c r="J13" s="13">
        <f>SUMIFS(tbl_Pardavimai[Užsakymai],tbl_Pardavimai[Metai],$U$4,tbl_Pardavimai[Mėnuo],10,tbl_Pardavimai[Padalinys],$U$7)</f>
        <v/>
      </c>
      <c r="O13" s="11" t="n">
        <v>2024</v>
      </c>
      <c r="P13" s="11" t="n">
        <v>3</v>
      </c>
      <c r="Q13" s="11" t="inlineStr">
        <is>
          <t>Klaipėda</t>
        </is>
      </c>
      <c r="R13" s="16" t="n">
        <v>8000</v>
      </c>
      <c r="W13" t="inlineStr">
        <is>
          <t>spalis</t>
        </is>
      </c>
    </row>
    <row r="14">
      <c r="H14" s="11" t="inlineStr">
        <is>
          <t>lapkritis</t>
        </is>
      </c>
      <c r="I14" s="12">
        <f>SUMIFS(tbl_Pardavimai[Pardavimų suma],tbl_Pardavimai[Metai],$U$4,tbl_Pardavimai[Mėnuo],11,tbl_Pardavimai[Padalinys],$U$7)</f>
        <v/>
      </c>
      <c r="J14" s="13">
        <f>SUMIFS(tbl_Pardavimai[Užsakymai],tbl_Pardavimai[Metai],$U$4,tbl_Pardavimai[Mėnuo],11,tbl_Pardavimai[Padalinys],$U$7)</f>
        <v/>
      </c>
      <c r="O14" s="11" t="n">
        <v>2024</v>
      </c>
      <c r="P14" s="11" t="n">
        <v>4</v>
      </c>
      <c r="Q14" s="11" t="inlineStr">
        <is>
          <t>Vilnius</t>
        </is>
      </c>
      <c r="R14" s="16" t="n">
        <v>19800</v>
      </c>
      <c r="W14" t="inlineStr">
        <is>
          <t>lapkritis</t>
        </is>
      </c>
    </row>
    <row r="15">
      <c r="H15" s="11" t="inlineStr">
        <is>
          <t>gruodis</t>
        </is>
      </c>
      <c r="I15" s="12">
        <f>SUMIFS(tbl_Pardavimai[Pardavimų suma],tbl_Pardavimai[Metai],$U$4,tbl_Pardavimai[Mėnuo],12,tbl_Pardavimai[Padalinys],$U$7)</f>
        <v/>
      </c>
      <c r="J15" s="13">
        <f>SUMIFS(tbl_Pardavimai[Užsakymai],tbl_Pardavimai[Metai],$U$4,tbl_Pardavimai[Mėnuo],12,tbl_Pardavimai[Padalinys],$U$7)</f>
        <v/>
      </c>
      <c r="O15" s="11" t="n">
        <v>2024</v>
      </c>
      <c r="P15" s="11" t="n">
        <v>4</v>
      </c>
      <c r="Q15" s="11" t="inlineStr">
        <is>
          <t>Kaunas</t>
        </is>
      </c>
      <c r="R15" s="16" t="n">
        <v>11900</v>
      </c>
      <c r="W15" t="inlineStr">
        <is>
          <t>gruodis</t>
        </is>
      </c>
    </row>
    <row r="16">
      <c r="H16" s="20" t="inlineStr">
        <is>
          <t>Iš viso</t>
        </is>
      </c>
      <c r="I16" s="18">
        <f>SUM(I4:I15)</f>
        <v/>
      </c>
      <c r="J16" s="26">
        <f>SUM(J4:J15)</f>
        <v/>
      </c>
      <c r="O16" s="11" t="n">
        <v>2024</v>
      </c>
      <c r="P16" s="11" t="n">
        <v>4</v>
      </c>
      <c r="Q16" s="11" t="inlineStr">
        <is>
          <t>Klaipėda</t>
        </is>
      </c>
      <c r="R16" s="16" t="n">
        <v>14400</v>
      </c>
    </row>
    <row r="17">
      <c r="O17" s="11" t="n">
        <v>2024</v>
      </c>
      <c r="P17" s="11" t="n">
        <v>5</v>
      </c>
      <c r="Q17" s="11" t="inlineStr">
        <is>
          <t>Vilnius</t>
        </is>
      </c>
      <c r="R17" s="16" t="n">
        <v>31900</v>
      </c>
    </row>
    <row r="18">
      <c r="O18" s="11" t="n">
        <v>2024</v>
      </c>
      <c r="P18" s="11" t="n">
        <v>5</v>
      </c>
      <c r="Q18" s="11" t="inlineStr">
        <is>
          <t>Kaunas</t>
        </is>
      </c>
      <c r="R18" s="16" t="n">
        <v>21300</v>
      </c>
    </row>
    <row r="19">
      <c r="O19" s="11" t="n">
        <v>2024</v>
      </c>
      <c r="P19" s="11" t="n">
        <v>5</v>
      </c>
      <c r="Q19" s="11" t="inlineStr">
        <is>
          <t>Klaipėda</t>
        </is>
      </c>
      <c r="R19" s="16" t="n">
        <v>3400</v>
      </c>
    </row>
    <row r="20">
      <c r="O20" s="11" t="n">
        <v>2024</v>
      </c>
      <c r="P20" s="11" t="n">
        <v>6</v>
      </c>
      <c r="Q20" s="11" t="inlineStr">
        <is>
          <t>Vilnius</t>
        </is>
      </c>
      <c r="R20" s="16" t="n">
        <v>20900</v>
      </c>
    </row>
    <row r="21">
      <c r="O21" s="11" t="n">
        <v>2024</v>
      </c>
      <c r="P21" s="11" t="n">
        <v>6</v>
      </c>
      <c r="Q21" s="11" t="inlineStr">
        <is>
          <t>Kaunas</t>
        </is>
      </c>
      <c r="R21" s="16" t="n">
        <v>14000</v>
      </c>
    </row>
    <row r="22">
      <c r="O22" s="11" t="n">
        <v>2024</v>
      </c>
      <c r="P22" s="11" t="n">
        <v>6</v>
      </c>
      <c r="Q22" s="11" t="inlineStr">
        <is>
          <t>Klaipėda</t>
        </is>
      </c>
      <c r="R22" s="16" t="n">
        <v>11900</v>
      </c>
    </row>
    <row r="23">
      <c r="O23" s="11" t="n">
        <v>2024</v>
      </c>
      <c r="P23" s="11" t="n">
        <v>7</v>
      </c>
      <c r="Q23" s="11" t="inlineStr">
        <is>
          <t>Vilnius</t>
        </is>
      </c>
      <c r="R23" s="16" t="n">
        <v>25500</v>
      </c>
    </row>
    <row r="24">
      <c r="O24" s="11" t="n">
        <v>2024</v>
      </c>
      <c r="P24" s="11" t="n">
        <v>7</v>
      </c>
      <c r="Q24" s="11" t="inlineStr">
        <is>
          <t>Kaunas</t>
        </is>
      </c>
      <c r="R24" s="16" t="n">
        <v>9700</v>
      </c>
    </row>
    <row r="25">
      <c r="O25" s="11" t="n">
        <v>2024</v>
      </c>
      <c r="P25" s="11" t="n">
        <v>7</v>
      </c>
      <c r="Q25" s="11" t="inlineStr">
        <is>
          <t>Klaipėda</t>
        </is>
      </c>
      <c r="R25" s="16" t="n">
        <v>9900</v>
      </c>
    </row>
    <row r="26">
      <c r="O26" s="11" t="n">
        <v>2024</v>
      </c>
      <c r="P26" s="11" t="n">
        <v>8</v>
      </c>
      <c r="Q26" s="11" t="inlineStr">
        <is>
          <t>Vilnius</t>
        </is>
      </c>
      <c r="R26" s="16" t="n">
        <v>20300</v>
      </c>
    </row>
    <row r="27">
      <c r="O27" s="11" t="n">
        <v>2024</v>
      </c>
      <c r="P27" s="11" t="n">
        <v>8</v>
      </c>
      <c r="Q27" s="11" t="inlineStr">
        <is>
          <t>Kaunas</t>
        </is>
      </c>
      <c r="R27" s="16" t="n">
        <v>17100</v>
      </c>
    </row>
    <row r="28">
      <c r="O28" s="11" t="n">
        <v>2024</v>
      </c>
      <c r="P28" s="11" t="n">
        <v>8</v>
      </c>
      <c r="Q28" s="11" t="inlineStr">
        <is>
          <t>Klaipėda</t>
        </is>
      </c>
      <c r="R28" s="16" t="n">
        <v>5800</v>
      </c>
    </row>
    <row r="29">
      <c r="O29" s="11" t="n">
        <v>2024</v>
      </c>
      <c r="P29" s="11" t="n">
        <v>9</v>
      </c>
      <c r="Q29" s="11" t="inlineStr">
        <is>
          <t>Vilnius</t>
        </is>
      </c>
      <c r="R29" s="16" t="n">
        <v>20900</v>
      </c>
    </row>
    <row r="30">
      <c r="O30" s="11" t="n">
        <v>2024</v>
      </c>
      <c r="P30" s="11" t="n">
        <v>9</v>
      </c>
      <c r="Q30" s="11" t="inlineStr">
        <is>
          <t>Kaunas</t>
        </is>
      </c>
      <c r="R30" s="16" t="n">
        <v>13900</v>
      </c>
    </row>
    <row r="31">
      <c r="O31" s="11" t="n">
        <v>2024</v>
      </c>
      <c r="P31" s="11" t="n">
        <v>9</v>
      </c>
      <c r="Q31" s="11" t="inlineStr">
        <is>
          <t>Klaipėda</t>
        </is>
      </c>
      <c r="R31" s="16" t="n">
        <v>13300</v>
      </c>
    </row>
    <row r="32">
      <c r="O32" s="11" t="n">
        <v>2024</v>
      </c>
      <c r="P32" s="11" t="n">
        <v>10</v>
      </c>
      <c r="Q32" s="11" t="inlineStr">
        <is>
          <t>Vilnius</t>
        </is>
      </c>
      <c r="R32" s="16" t="n">
        <v>26600</v>
      </c>
    </row>
    <row r="33">
      <c r="O33" s="11" t="n">
        <v>2024</v>
      </c>
      <c r="P33" s="11" t="n">
        <v>10</v>
      </c>
      <c r="Q33" s="11" t="inlineStr">
        <is>
          <t>Kaunas</t>
        </is>
      </c>
      <c r="R33" s="16" t="n">
        <v>15100</v>
      </c>
    </row>
    <row r="34">
      <c r="O34" s="11" t="n">
        <v>2024</v>
      </c>
      <c r="P34" s="11" t="n">
        <v>10</v>
      </c>
      <c r="Q34" s="11" t="inlineStr">
        <is>
          <t>Klaipėda</t>
        </is>
      </c>
      <c r="R34" s="16" t="n">
        <v>10600</v>
      </c>
    </row>
    <row r="35">
      <c r="O35" s="11" t="n">
        <v>2024</v>
      </c>
      <c r="P35" s="11" t="n">
        <v>11</v>
      </c>
      <c r="Q35" s="11" t="inlineStr">
        <is>
          <t>Vilnius</t>
        </is>
      </c>
      <c r="R35" s="16" t="n">
        <v>25400</v>
      </c>
    </row>
    <row r="36">
      <c r="O36" s="11" t="n">
        <v>2024</v>
      </c>
      <c r="P36" s="11" t="n">
        <v>11</v>
      </c>
      <c r="Q36" s="11" t="inlineStr">
        <is>
          <t>Kaunas</t>
        </is>
      </c>
      <c r="R36" s="16" t="n">
        <v>16000</v>
      </c>
    </row>
    <row r="37">
      <c r="O37" s="11" t="n">
        <v>2024</v>
      </c>
      <c r="P37" s="11" t="n">
        <v>11</v>
      </c>
      <c r="Q37" s="11" t="inlineStr">
        <is>
          <t>Klaipėda</t>
        </is>
      </c>
      <c r="R37" s="16" t="n">
        <v>9500</v>
      </c>
    </row>
    <row r="38">
      <c r="O38" s="11" t="n">
        <v>2024</v>
      </c>
      <c r="P38" s="11" t="n">
        <v>12</v>
      </c>
      <c r="Q38" s="11" t="inlineStr">
        <is>
          <t>Vilnius</t>
        </is>
      </c>
      <c r="R38" s="16" t="n">
        <v>22200</v>
      </c>
    </row>
    <row r="39">
      <c r="O39" s="11" t="n">
        <v>2024</v>
      </c>
      <c r="P39" s="11" t="n">
        <v>12</v>
      </c>
      <c r="Q39" s="11" t="inlineStr">
        <is>
          <t>Kaunas</t>
        </is>
      </c>
      <c r="R39" s="16" t="n">
        <v>20700</v>
      </c>
    </row>
    <row r="40">
      <c r="O40" s="11" t="n">
        <v>2024</v>
      </c>
      <c r="P40" s="11" t="n">
        <v>12</v>
      </c>
      <c r="Q40" s="11" t="inlineStr">
        <is>
          <t>Klaipėda</t>
        </is>
      </c>
      <c r="R40" s="16" t="n">
        <v>13100</v>
      </c>
    </row>
    <row r="41">
      <c r="O41" s="11" t="n">
        <v>2025</v>
      </c>
      <c r="P41" s="11" t="n">
        <v>1</v>
      </c>
      <c r="Q41" s="11" t="inlineStr">
        <is>
          <t>Vilnius</t>
        </is>
      </c>
      <c r="R41" s="16" t="n">
        <v>18100</v>
      </c>
    </row>
    <row r="42">
      <c r="O42" s="11" t="n">
        <v>2025</v>
      </c>
      <c r="P42" s="11" t="n">
        <v>1</v>
      </c>
      <c r="Q42" s="11" t="inlineStr">
        <is>
          <t>Kaunas</t>
        </is>
      </c>
      <c r="R42" s="16" t="n">
        <v>13000</v>
      </c>
    </row>
    <row r="43">
      <c r="O43" s="11" t="n">
        <v>2025</v>
      </c>
      <c r="P43" s="11" t="n">
        <v>1</v>
      </c>
      <c r="Q43" s="11" t="inlineStr">
        <is>
          <t>Klaipėda</t>
        </is>
      </c>
      <c r="R43" s="16" t="n">
        <v>8900</v>
      </c>
    </row>
    <row r="44">
      <c r="O44" s="11" t="n">
        <v>2025</v>
      </c>
      <c r="P44" s="11" t="n">
        <v>2</v>
      </c>
      <c r="Q44" s="11" t="inlineStr">
        <is>
          <t>Vilnius</t>
        </is>
      </c>
      <c r="R44" s="16" t="n">
        <v>18000</v>
      </c>
    </row>
    <row r="45">
      <c r="O45" s="11" t="n">
        <v>2025</v>
      </c>
      <c r="P45" s="11" t="n">
        <v>2</v>
      </c>
      <c r="Q45" s="11" t="inlineStr">
        <is>
          <t>Kaunas</t>
        </is>
      </c>
      <c r="R45" s="16" t="n">
        <v>7900</v>
      </c>
    </row>
    <row r="46">
      <c r="O46" s="11" t="n">
        <v>2025</v>
      </c>
      <c r="P46" s="11" t="n">
        <v>2</v>
      </c>
      <c r="Q46" s="11" t="inlineStr">
        <is>
          <t>Klaipėda</t>
        </is>
      </c>
      <c r="R46" s="16" t="n">
        <v>5400</v>
      </c>
    </row>
    <row r="47">
      <c r="O47" s="11" t="n">
        <v>2025</v>
      </c>
      <c r="P47" s="11" t="n">
        <v>3</v>
      </c>
      <c r="Q47" s="11" t="inlineStr">
        <is>
          <t>Vilnius</t>
        </is>
      </c>
      <c r="R47" s="16" t="n">
        <v>17200</v>
      </c>
    </row>
    <row r="48">
      <c r="O48" s="11" t="n">
        <v>2025</v>
      </c>
      <c r="P48" s="11" t="n">
        <v>3</v>
      </c>
      <c r="Q48" s="11" t="inlineStr">
        <is>
          <t>Kaunas</t>
        </is>
      </c>
      <c r="R48" s="16" t="n">
        <v>20200</v>
      </c>
    </row>
    <row r="49">
      <c r="O49" s="11" t="n">
        <v>2025</v>
      </c>
      <c r="P49" s="11" t="n">
        <v>3</v>
      </c>
      <c r="Q49" s="11" t="inlineStr">
        <is>
          <t>Klaipėda</t>
        </is>
      </c>
      <c r="R49" s="16" t="n">
        <v>10600</v>
      </c>
    </row>
    <row r="50">
      <c r="O50" s="11" t="n">
        <v>2025</v>
      </c>
      <c r="P50" s="11" t="n">
        <v>4</v>
      </c>
      <c r="Q50" s="11" t="inlineStr">
        <is>
          <t>Vilnius</t>
        </is>
      </c>
      <c r="R50" s="16" t="n">
        <v>23100</v>
      </c>
    </row>
    <row r="51">
      <c r="O51" s="11" t="n">
        <v>2025</v>
      </c>
      <c r="P51" s="11" t="n">
        <v>4</v>
      </c>
      <c r="Q51" s="11" t="inlineStr">
        <is>
          <t>Kaunas</t>
        </is>
      </c>
      <c r="R51" s="16" t="n">
        <v>13000</v>
      </c>
    </row>
    <row r="52">
      <c r="O52" s="11" t="n">
        <v>2025</v>
      </c>
      <c r="P52" s="11" t="n">
        <v>4</v>
      </c>
      <c r="Q52" s="11" t="inlineStr">
        <is>
          <t>Klaipėda</t>
        </is>
      </c>
      <c r="R52" s="16" t="n">
        <v>10700</v>
      </c>
    </row>
    <row r="53">
      <c r="O53" s="11" t="n">
        <v>2025</v>
      </c>
      <c r="P53" s="11" t="n">
        <v>5</v>
      </c>
      <c r="Q53" s="11" t="inlineStr">
        <is>
          <t>Vilnius</t>
        </is>
      </c>
      <c r="R53" s="16" t="n">
        <v>26200</v>
      </c>
    </row>
    <row r="54">
      <c r="O54" s="11" t="n">
        <v>2025</v>
      </c>
      <c r="P54" s="11" t="n">
        <v>5</v>
      </c>
      <c r="Q54" s="11" t="inlineStr">
        <is>
          <t>Kaunas</t>
        </is>
      </c>
      <c r="R54" s="16" t="n">
        <v>17900</v>
      </c>
    </row>
    <row r="55">
      <c r="O55" s="11" t="n">
        <v>2025</v>
      </c>
      <c r="P55" s="11" t="n">
        <v>5</v>
      </c>
      <c r="Q55" s="11" t="inlineStr">
        <is>
          <t>Klaipėda</t>
        </is>
      </c>
      <c r="R55" s="16" t="n">
        <v>12300</v>
      </c>
    </row>
    <row r="56">
      <c r="O56" s="11" t="n">
        <v>2025</v>
      </c>
      <c r="P56" s="11" t="n">
        <v>6</v>
      </c>
      <c r="Q56" s="11" t="inlineStr">
        <is>
          <t>Vilnius</t>
        </is>
      </c>
      <c r="R56" s="16" t="n">
        <v>28100</v>
      </c>
    </row>
    <row r="57">
      <c r="O57" s="11" t="n">
        <v>2025</v>
      </c>
      <c r="P57" s="11" t="n">
        <v>6</v>
      </c>
      <c r="Q57" s="11" t="inlineStr">
        <is>
          <t>Kaunas</t>
        </is>
      </c>
      <c r="R57" s="16" t="n">
        <v>15800</v>
      </c>
    </row>
    <row r="58">
      <c r="O58" s="11" t="n">
        <v>2025</v>
      </c>
      <c r="P58" s="11" t="n">
        <v>6</v>
      </c>
      <c r="Q58" s="11" t="inlineStr">
        <is>
          <t>Klaipėda</t>
        </is>
      </c>
      <c r="R58" s="16" t="n">
        <v>9200</v>
      </c>
    </row>
    <row r="59">
      <c r="O59" s="11" t="n">
        <v>2025</v>
      </c>
      <c r="P59" s="11" t="n">
        <v>7</v>
      </c>
      <c r="Q59" s="11" t="inlineStr">
        <is>
          <t>Vilnius</t>
        </is>
      </c>
      <c r="R59" s="16" t="n">
        <v>22500</v>
      </c>
    </row>
    <row r="60">
      <c r="O60" s="11" t="n">
        <v>2025</v>
      </c>
      <c r="P60" s="11" t="n">
        <v>7</v>
      </c>
      <c r="Q60" s="11" t="inlineStr">
        <is>
          <t>Kaunas</t>
        </is>
      </c>
      <c r="R60" s="16" t="n">
        <v>14200</v>
      </c>
    </row>
    <row r="61">
      <c r="O61" s="11" t="n">
        <v>2025</v>
      </c>
      <c r="P61" s="11" t="n">
        <v>7</v>
      </c>
      <c r="Q61" s="11" t="inlineStr">
        <is>
          <t>Klaipėda</t>
        </is>
      </c>
      <c r="R61" s="16" t="n">
        <v>9200</v>
      </c>
    </row>
    <row r="62">
      <c r="O62" s="11" t="n">
        <v>2025</v>
      </c>
      <c r="P62" s="11" t="n">
        <v>8</v>
      </c>
      <c r="Q62" s="11" t="inlineStr">
        <is>
          <t>Vilnius</t>
        </is>
      </c>
      <c r="R62" s="16" t="n">
        <v>27600</v>
      </c>
    </row>
    <row r="63">
      <c r="O63" s="11" t="n">
        <v>2025</v>
      </c>
      <c r="P63" s="11" t="n">
        <v>8</v>
      </c>
      <c r="Q63" s="11" t="inlineStr">
        <is>
          <t>Kaunas</t>
        </is>
      </c>
      <c r="R63" s="16" t="n">
        <v>16100</v>
      </c>
    </row>
    <row r="64">
      <c r="O64" s="11" t="n">
        <v>2025</v>
      </c>
      <c r="P64" s="11" t="n">
        <v>8</v>
      </c>
      <c r="Q64" s="11" t="inlineStr">
        <is>
          <t>Klaipėda</t>
        </is>
      </c>
      <c r="R64" s="16" t="n">
        <v>9600</v>
      </c>
    </row>
    <row r="65">
      <c r="O65" s="11" t="n">
        <v>2025</v>
      </c>
      <c r="P65" s="11" t="n">
        <v>9</v>
      </c>
      <c r="Q65" s="11" t="inlineStr">
        <is>
          <t>Vilnius</t>
        </is>
      </c>
      <c r="R65" s="16" t="n">
        <v>24900</v>
      </c>
    </row>
    <row r="66">
      <c r="O66" s="11" t="n">
        <v>2025</v>
      </c>
      <c r="P66" s="11" t="n">
        <v>9</v>
      </c>
      <c r="Q66" s="11" t="inlineStr">
        <is>
          <t>Kaunas</t>
        </is>
      </c>
      <c r="R66" s="16" t="n">
        <v>16400</v>
      </c>
    </row>
    <row r="67">
      <c r="O67" s="11" t="n">
        <v>2025</v>
      </c>
      <c r="P67" s="11" t="n">
        <v>9</v>
      </c>
      <c r="Q67" s="11" t="inlineStr">
        <is>
          <t>Klaipėda</t>
        </is>
      </c>
      <c r="R67" s="16" t="n">
        <v>13600</v>
      </c>
    </row>
    <row r="68">
      <c r="O68" s="11" t="n">
        <v>2025</v>
      </c>
      <c r="P68" s="11" t="n">
        <v>10</v>
      </c>
      <c r="Q68" s="11" t="inlineStr">
        <is>
          <t>Vilnius</t>
        </is>
      </c>
      <c r="R68" s="16" t="n">
        <v>26000</v>
      </c>
    </row>
    <row r="69">
      <c r="O69" s="11" t="n">
        <v>2025</v>
      </c>
      <c r="P69" s="11" t="n">
        <v>10</v>
      </c>
      <c r="Q69" s="11" t="inlineStr">
        <is>
          <t>Kaunas</t>
        </is>
      </c>
      <c r="R69" s="16" t="n">
        <v>15300</v>
      </c>
    </row>
    <row r="70">
      <c r="O70" s="11" t="n">
        <v>2025</v>
      </c>
      <c r="P70" s="11" t="n">
        <v>10</v>
      </c>
      <c r="Q70" s="11" t="inlineStr">
        <is>
          <t>Klaipėda</t>
        </is>
      </c>
      <c r="R70" s="16" t="n">
        <v>15100</v>
      </c>
    </row>
    <row r="71">
      <c r="O71" s="11" t="n">
        <v>2025</v>
      </c>
      <c r="P71" s="11" t="n">
        <v>11</v>
      </c>
      <c r="Q71" s="11" t="inlineStr">
        <is>
          <t>Vilnius</t>
        </is>
      </c>
      <c r="R71" s="16" t="n">
        <v>33200</v>
      </c>
    </row>
    <row r="72">
      <c r="O72" s="11" t="n">
        <v>2025</v>
      </c>
      <c r="P72" s="11" t="n">
        <v>11</v>
      </c>
      <c r="Q72" s="11" t="inlineStr">
        <is>
          <t>Kaunas</t>
        </is>
      </c>
      <c r="R72" s="16" t="n">
        <v>12100</v>
      </c>
    </row>
    <row r="73">
      <c r="O73" s="11" t="n">
        <v>2025</v>
      </c>
      <c r="P73" s="11" t="n">
        <v>11</v>
      </c>
      <c r="Q73" s="11" t="inlineStr">
        <is>
          <t>Klaipėda</t>
        </is>
      </c>
      <c r="R73" s="16" t="n">
        <v>15000</v>
      </c>
    </row>
    <row r="74">
      <c r="O74" s="11" t="n">
        <v>2025</v>
      </c>
      <c r="P74" s="11" t="n">
        <v>12</v>
      </c>
      <c r="Q74" s="11" t="inlineStr">
        <is>
          <t>Vilnius</t>
        </is>
      </c>
      <c r="R74" s="16" t="n">
        <v>41800</v>
      </c>
    </row>
    <row r="75">
      <c r="O75" s="11" t="n">
        <v>2025</v>
      </c>
      <c r="P75" s="11" t="n">
        <v>12</v>
      </c>
      <c r="Q75" s="11" t="inlineStr">
        <is>
          <t>Kaunas</t>
        </is>
      </c>
      <c r="R75" s="16" t="n">
        <v>20100</v>
      </c>
    </row>
    <row r="76">
      <c r="O76" s="11" t="n">
        <v>2025</v>
      </c>
      <c r="P76" s="11" t="n">
        <v>12</v>
      </c>
      <c r="Q76" s="11" t="inlineStr">
        <is>
          <t>Klaipėda</t>
        </is>
      </c>
      <c r="R76" s="16" t="n">
        <v>11600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3:F19"/>
  </mergeCells>
  <conditionalFormatting sqref="B9">
    <cfRule type="iconSet" priority="1">
      <iconSet iconSet="3Arrows">
        <cfvo type="num" val="-1000"/>
        <cfvo type="num" val="0"/>
        <cfvo type="num" val="1e-07"/>
      </iconSet>
    </cfRule>
    <cfRule type="expression" priority="2" dxfId="0">
      <formula>B9&gt;0</formula>
    </cfRule>
    <cfRule type="expression" priority="3" dxfId="1">
      <formula>B9&lt;0</formula>
    </cfRule>
  </conditionalFormatting>
  <printOptions headings="1" gridLines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showGridLines="0" showRowColHeaders="0" tabSelected="1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2" customWidth="1" min="5" max="5"/>
    <col width="11.5" customWidth="1" min="6" max="6"/>
    <col width="11.5" customWidth="1" min="7" max="7"/>
    <col width="11.5" customWidth="1" min="8" max="8"/>
    <col width="2" customWidth="1" min="9" max="9"/>
    <col width="11.5" customWidth="1" min="10" max="10"/>
    <col width="11.5" customWidth="1" min="11" max="11"/>
    <col width="11.5" customWidth="1" min="12" max="12"/>
    <col width="2" customWidth="1" min="13" max="13"/>
    <col width="11.5" customWidth="1" min="14" max="14"/>
    <col width="11.5" customWidth="1" min="15" max="15"/>
    <col width="11.5" customWidth="1" min="16" max="16"/>
    <col width="2" customWidth="1" min="17" max="17"/>
  </cols>
  <sheetData>
    <row r="1">
      <c r="A1" s="27" t="n"/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</row>
    <row r="2" ht="30" customHeight="1">
      <c r="A2" s="27" t="n"/>
      <c r="B2" s="28" t="inlineStr">
        <is>
          <t>Pardavimų valdymo skydas</t>
        </is>
      </c>
      <c r="C2" s="27" t="n"/>
      <c r="D2" s="27" t="n"/>
      <c r="E2" s="27" t="n"/>
      <c r="F2" s="27" t="n"/>
      <c r="G2" s="27" t="n"/>
      <c r="H2" s="27" t="n"/>
      <c r="I2" s="27" t="n"/>
      <c r="J2" s="27" t="n"/>
      <c r="K2" s="27" t="n"/>
      <c r="L2" s="29" t="inlineStr">
        <is>
          <t>Iliustracinis pavyzdys — orova.vn</t>
        </is>
      </c>
    </row>
    <row r="3" ht="24" customHeight="1">
      <c r="A3" s="27" t="n"/>
      <c r="B3" s="30" t="inlineStr">
        <is>
          <t>Metai</t>
        </is>
      </c>
      <c r="C3" s="31" t="n">
        <v>2025</v>
      </c>
      <c r="D3" s="32" t="n"/>
      <c r="E3" s="27" t="n"/>
      <c r="F3" s="30" t="inlineStr">
        <is>
          <t>Padalinys</t>
        </is>
      </c>
      <c r="G3" s="31" t="inlineStr">
        <is>
          <t>Visi padaliniai</t>
        </is>
      </c>
      <c r="H3" s="32" t="n"/>
      <c r="I3" s="27" t="n"/>
      <c r="J3" s="30" t="inlineStr">
        <is>
          <t>Mėnuo</t>
        </is>
      </c>
      <c r="K3" s="31" t="inlineStr">
        <is>
          <t>spalis</t>
        </is>
      </c>
      <c r="L3" s="32" t="n"/>
      <c r="M3" s="27" t="n"/>
      <c r="N3" s="33" t="inlineStr">
        <is>
          <t>← sąrašai vietoj pjūviklių</t>
        </is>
      </c>
      <c r="O3" s="27" t="n"/>
      <c r="P3" s="27" t="n"/>
    </row>
    <row r="4" ht="8" customHeight="1">
      <c r="A4" s="27" t="n"/>
      <c r="B4" s="27" t="n"/>
      <c r="C4" s="27" t="n"/>
      <c r="D4" s="27" t="n"/>
      <c r="E4" s="27" t="n"/>
      <c r="F4" s="27" t="n"/>
      <c r="G4" s="27" t="n"/>
      <c r="H4" s="27" t="n"/>
      <c r="I4" s="27" t="n"/>
      <c r="J4" s="27" t="n"/>
      <c r="K4" s="27" t="n"/>
      <c r="L4" s="27" t="n"/>
      <c r="M4" s="27" t="n"/>
      <c r="N4" s="27" t="n"/>
      <c r="O4" s="27" t="n"/>
      <c r="P4" s="27" t="n"/>
    </row>
    <row r="5" ht="20" customHeight="1">
      <c r="A5" s="27" t="n"/>
      <c r="B5" s="34" t="inlineStr">
        <is>
          <t>EINAMOJO MĖNESIO PAJAMOS</t>
        </is>
      </c>
      <c r="C5" s="35" t="n"/>
      <c r="D5" s="36" t="n"/>
      <c r="E5" s="27" t="n"/>
      <c r="F5" s="34" t="inlineStr">
        <is>
          <t>MĖNESIO POKYTIS (MoM)</t>
        </is>
      </c>
      <c r="G5" s="35" t="n"/>
      <c r="H5" s="36" t="n"/>
      <c r="I5" s="27" t="n"/>
      <c r="J5" s="34" t="inlineStr">
        <is>
          <t>VIDUTINIS KREPŠELIS</t>
        </is>
      </c>
      <c r="K5" s="35" t="n"/>
      <c r="L5" s="36" t="n"/>
      <c r="M5" s="27" t="n"/>
      <c r="N5" s="34" t="inlineStr">
        <is>
          <t>PLANO VYKDYMAS</t>
        </is>
      </c>
      <c r="O5" s="35" t="n"/>
      <c r="P5" s="36" t="n"/>
    </row>
    <row r="6" ht="36" customHeight="1">
      <c r="A6" s="27" t="n"/>
      <c r="B6" s="37">
        <f>'Skaičiavimai'!$B$8</f>
        <v/>
      </c>
      <c r="C6" s="38" t="n"/>
      <c r="D6" s="39" t="n"/>
      <c r="E6" s="27" t="n"/>
      <c r="F6" s="40">
        <f>'Skaičiavimai'!$B$9</f>
        <v/>
      </c>
      <c r="G6" s="38" t="n"/>
      <c r="H6" s="39" t="n"/>
      <c r="I6" s="27" t="n"/>
      <c r="J6" s="41">
        <f>'Skaičiavimai'!$B$10</f>
        <v/>
      </c>
      <c r="K6" s="38" t="n"/>
      <c r="L6" s="39" t="n"/>
      <c r="M6" s="27" t="n"/>
      <c r="N6" s="42">
        <f>'Skaičiavimai'!$B$11</f>
        <v/>
      </c>
      <c r="O6" s="38" t="n"/>
      <c r="P6" s="39" t="n"/>
    </row>
    <row r="7" ht="18" customHeight="1">
      <c r="A7" s="27" t="n"/>
      <c r="B7" s="43">
        <f>'Skaičiavimai'!$B$5</f>
        <v/>
      </c>
      <c r="C7" s="38" t="n"/>
      <c r="D7" s="39" t="n"/>
      <c r="E7" s="27" t="n"/>
      <c r="F7" s="44">
        <f>IF('Skaičiavimai'!$C$4=0,"nėra ankstesnio mėnesio duomenų",'Skaičiavimai'!$C$4)</f>
        <v/>
      </c>
      <c r="G7" s="38" t="n"/>
      <c r="H7" s="39" t="n"/>
      <c r="I7" s="27" t="n"/>
      <c r="J7" s="45">
        <f>'Skaičiavimai'!$J$16</f>
        <v/>
      </c>
      <c r="K7" s="38" t="n"/>
      <c r="L7" s="39" t="n"/>
      <c r="M7" s="27" t="n"/>
      <c r="N7" s="46">
        <f>'Skaičiavimai'!$F$5</f>
        <v/>
      </c>
      <c r="O7" s="38" t="n"/>
      <c r="P7" s="39" t="n"/>
    </row>
    <row r="8" ht="18" customHeight="1">
      <c r="A8" s="27" t="n"/>
      <c r="B8" s="47">
        <f>"Padalinys: "&amp;'Skaičiavimai'!$U$5</f>
        <v/>
      </c>
      <c r="C8" s="48" t="n"/>
      <c r="D8" s="49" t="n"/>
      <c r="E8" s="27" t="n"/>
      <c r="F8" s="47" t="inlineStr">
        <is>
          <t>Žalia – augimas, raudona – kritimas</t>
        </is>
      </c>
      <c r="G8" s="48" t="n"/>
      <c r="H8" s="49" t="n"/>
      <c r="I8" s="27" t="n"/>
      <c r="J8" s="47">
        <f>"Metai: "&amp;'Skaičiavimai'!$U$4</f>
        <v/>
      </c>
      <c r="K8" s="48" t="n"/>
      <c r="L8" s="49" t="n"/>
      <c r="M8" s="27" t="n"/>
      <c r="N8" s="47" t="inlineStr">
        <is>
          <t>Žalia – 100 % ir daugiau</t>
        </is>
      </c>
      <c r="O8" s="48" t="n"/>
      <c r="P8" s="49" t="n"/>
    </row>
    <row r="9" ht="8" customHeight="1">
      <c r="A9" s="27" t="n"/>
      <c r="B9" s="27" t="n"/>
      <c r="C9" s="27" t="n"/>
      <c r="D9" s="27" t="n"/>
      <c r="E9" s="27" t="n"/>
      <c r="F9" s="27" t="n"/>
      <c r="G9" s="27" t="n"/>
      <c r="H9" s="27" t="n"/>
      <c r="I9" s="27" t="n"/>
      <c r="J9" s="27" t="n"/>
      <c r="K9" s="27" t="n"/>
      <c r="L9" s="27" t="n"/>
      <c r="M9" s="27" t="n"/>
      <c r="N9" s="27" t="n"/>
      <c r="O9" s="27" t="n"/>
      <c r="P9" s="27" t="n"/>
    </row>
    <row r="10">
      <c r="A10" s="27" t="n"/>
      <c r="B10" s="27" t="n"/>
      <c r="C10" s="27" t="n"/>
      <c r="D10" s="27" t="n"/>
      <c r="E10" s="27" t="n"/>
      <c r="F10" s="27" t="n"/>
      <c r="G10" s="27" t="n"/>
      <c r="H10" s="27" t="n"/>
      <c r="I10" s="27" t="n"/>
      <c r="J10" s="27" t="n"/>
      <c r="K10" s="27" t="n"/>
      <c r="L10" s="27" t="n"/>
      <c r="M10" s="27" t="n"/>
      <c r="N10" s="27" t="n"/>
      <c r="O10" s="27" t="n"/>
      <c r="P10" s="27" t="n"/>
    </row>
    <row r="11">
      <c r="A11" s="27" t="n"/>
      <c r="B11" s="27" t="n"/>
      <c r="C11" s="27" t="n"/>
      <c r="D11" s="27" t="n"/>
      <c r="E11" s="27" t="n"/>
      <c r="F11" s="27" t="n"/>
      <c r="G11" s="27" t="n"/>
      <c r="H11" s="27" t="n"/>
      <c r="I11" s="27" t="n"/>
      <c r="J11" s="27" t="n"/>
      <c r="K11" s="27" t="n"/>
      <c r="L11" s="27" t="n"/>
      <c r="M11" s="27" t="n"/>
      <c r="N11" s="27" t="n"/>
      <c r="O11" s="27" t="n"/>
      <c r="P11" s="27" t="n"/>
    </row>
    <row r="12">
      <c r="A12" s="27" t="n"/>
      <c r="B12" s="27" t="n"/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</row>
    <row r="13">
      <c r="A13" s="27" t="n"/>
      <c r="B13" s="27" t="n"/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</row>
    <row r="14">
      <c r="A14" s="27" t="n"/>
      <c r="B14" s="27" t="n"/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</row>
    <row r="15">
      <c r="A15" s="27" t="n"/>
      <c r="B15" s="27" t="n"/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</row>
    <row r="16">
      <c r="A16" s="27" t="n"/>
      <c r="B16" s="27" t="n"/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</row>
    <row r="17">
      <c r="A17" s="27" t="n"/>
      <c r="B17" s="27" t="n"/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</row>
    <row r="18">
      <c r="A18" s="27" t="n"/>
      <c r="B18" s="27" t="n"/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</row>
    <row r="19">
      <c r="A19" s="27" t="n"/>
      <c r="B19" s="27" t="n"/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</row>
    <row r="20">
      <c r="A20" s="27" t="n"/>
      <c r="B20" s="27" t="n"/>
      <c r="C20" s="27" t="n"/>
      <c r="D20" s="27" t="n"/>
      <c r="E20" s="27" t="n"/>
      <c r="F20" s="27" t="n"/>
      <c r="G20" s="27" t="n"/>
      <c r="H20" s="27" t="n"/>
      <c r="I20" s="27" t="n"/>
      <c r="J20" s="27" t="n"/>
      <c r="K20" s="27" t="n"/>
      <c r="L20" s="27" t="n"/>
      <c r="M20" s="27" t="n"/>
      <c r="N20" s="27" t="n"/>
      <c r="O20" s="27" t="n"/>
      <c r="P20" s="27" t="n"/>
    </row>
    <row r="21">
      <c r="A21" s="27" t="n"/>
      <c r="B21" s="27" t="n"/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</row>
    <row r="22">
      <c r="A22" s="27" t="n"/>
      <c r="B22" s="27" t="n"/>
      <c r="C22" s="27" t="n"/>
      <c r="D22" s="27" t="n"/>
      <c r="E22" s="27" t="n"/>
      <c r="F22" s="27" t="n"/>
      <c r="G22" s="27" t="n"/>
      <c r="H22" s="27" t="n"/>
      <c r="I22" s="27" t="n"/>
      <c r="J22" s="27" t="n"/>
      <c r="K22" s="27" t="n"/>
      <c r="L22" s="27" t="n"/>
      <c r="M22" s="27" t="n"/>
      <c r="N22" s="27" t="n"/>
      <c r="O22" s="27" t="n"/>
      <c r="P22" s="27" t="n"/>
    </row>
    <row r="23">
      <c r="A23" s="27" t="n"/>
      <c r="B23" s="27" t="n"/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</row>
    <row r="24">
      <c r="A24" s="27" t="n"/>
      <c r="B24" s="27" t="n"/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</row>
    <row r="25">
      <c r="A25" s="27" t="n"/>
      <c r="B25" s="27" t="n"/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</row>
    <row r="26">
      <c r="A26" s="27" t="n"/>
      <c r="B26" s="27" t="n"/>
      <c r="C26" s="27" t="n"/>
      <c r="D26" s="27" t="n"/>
      <c r="E26" s="27" t="n"/>
      <c r="F26" s="27" t="n"/>
      <c r="G26" s="27" t="n"/>
      <c r="H26" s="27" t="n"/>
      <c r="I26" s="27" t="n"/>
      <c r="J26" s="27" t="n"/>
      <c r="K26" s="27" t="n"/>
      <c r="L26" s="27" t="n"/>
      <c r="M26" s="27" t="n"/>
      <c r="N26" s="27" t="n"/>
      <c r="O26" s="27" t="n"/>
      <c r="P26" s="27" t="n"/>
    </row>
    <row r="27">
      <c r="A27" s="27" t="n"/>
      <c r="B27" s="50" t="inlineStr">
        <is>
          <t>Kaip veikia šis failas</t>
        </is>
      </c>
      <c r="C27" s="27" t="n"/>
      <c r="D27" s="27" t="n"/>
      <c r="E27" s="27" t="n"/>
      <c r="F27" s="27" t="n"/>
      <c r="G27" s="27" t="n"/>
      <c r="H27" s="27" t="n"/>
      <c r="I27" s="27" t="n"/>
      <c r="J27" s="27" t="n"/>
      <c r="K27" s="27" t="n"/>
      <c r="L27" s="27" t="n"/>
      <c r="M27" s="27" t="n"/>
      <c r="N27" s="27" t="n"/>
      <c r="O27" s="27" t="n"/>
      <c r="P27" s="27" t="n"/>
    </row>
    <row r="28">
      <c r="A28" s="27" t="n"/>
      <c r="B28" s="51" t="inlineStr">
        <is>
          <t>Išskleidžiamieji sąrašai Metai (C3) ir Padalinys (G3) atlieka pjūviklių vaidmenį iš 5 žingsnio, o Mėnuo (K3) parenka einamąjį mėnesį KPI kortelėms. Kortelės ir diagramos skaičiuojamos SUMIFS formulėmis lape „Skaičiavimai“ ir pasikeičia iš karto, be mygtuko Atnaujinti viską. Mėnesio pokytis lygina pasirinktą mėnesį su ankstesniu (=IFERROR((C5-C4)/C4;0)), plano vykdymas – =C5/F5. „Excel“ programoje tą patį skydą galite surinkti iš suvestinių lentelių, suvestinių diagramų ir pjūviklių, kaip aprašyta vadove. Lapai „Valdymo skydas“ ir „Skaičiavimai“ apsaugoti be slaptažodžio (Peržiūra &gt; Atšaukti lapo apsaugą); atrakinti tik C3, G3, K3 ir geltoni plano langeliai.</t>
        </is>
      </c>
      <c r="C28" s="52" t="n"/>
      <c r="D28" s="52" t="n"/>
      <c r="E28" s="52" t="n"/>
      <c r="F28" s="52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</row>
    <row r="29">
      <c r="A29" s="27" t="n"/>
      <c r="B29" s="52" t="n"/>
      <c r="C29" s="52" t="n"/>
      <c r="D29" s="52" t="n"/>
      <c r="E29" s="52" t="n"/>
      <c r="F29" s="52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</row>
    <row r="30">
      <c r="A30" s="27" t="n"/>
      <c r="B30" s="52" t="n"/>
      <c r="C30" s="52" t="n"/>
      <c r="D30" s="52" t="n"/>
      <c r="E30" s="52" t="n"/>
      <c r="F30" s="52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</row>
    <row r="31">
      <c r="A31" s="27" t="n"/>
      <c r="B31" s="52" t="n"/>
      <c r="C31" s="52" t="n"/>
      <c r="D31" s="52" t="n"/>
      <c r="E31" s="52" t="n"/>
      <c r="F31" s="52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</row>
    <row r="32">
      <c r="A32" s="27" t="n"/>
      <c r="B32" s="27" t="n"/>
      <c r="C32" s="27" t="n"/>
      <c r="D32" s="27" t="n"/>
      <c r="E32" s="27" t="n"/>
      <c r="F32" s="27" t="n"/>
      <c r="G32" s="27" t="n"/>
      <c r="H32" s="27" t="n"/>
      <c r="I32" s="27" t="n"/>
      <c r="J32" s="27" t="n"/>
      <c r="K32" s="27" t="n"/>
      <c r="L32" s="27" t="n"/>
      <c r="M32" s="27" t="n"/>
      <c r="N32" s="27" t="n"/>
      <c r="O32" s="27" t="n"/>
      <c r="P32" s="27" t="n"/>
    </row>
    <row r="33">
      <c r="A33" s="27" t="n"/>
      <c r="B33" s="33" t="inlineStr">
        <is>
          <t>Iliustracinis pavyzdys — orova.vn</t>
        </is>
      </c>
      <c r="C33" s="27" t="n"/>
      <c r="D33" s="27" t="n"/>
      <c r="E33" s="27" t="n"/>
      <c r="F33" s="27" t="n"/>
      <c r="G33" s="27" t="n"/>
      <c r="H33" s="27" t="n"/>
      <c r="I33" s="27" t="n"/>
      <c r="J33" s="27" t="n"/>
      <c r="K33" s="27" t="n"/>
      <c r="L33" s="27" t="n"/>
      <c r="M33" s="27" t="n"/>
      <c r="N33" s="27" t="n"/>
      <c r="O33" s="27" t="n"/>
      <c r="P33" s="27" t="n"/>
    </row>
    <row r="34">
      <c r="A34" s="27" t="n"/>
      <c r="B34" s="27" t="n"/>
      <c r="C34" s="27" t="n"/>
      <c r="D34" s="27" t="n"/>
      <c r="E34" s="27" t="n"/>
      <c r="F34" s="27" t="n"/>
      <c r="G34" s="27" t="n"/>
      <c r="H34" s="27" t="n"/>
      <c r="I34" s="27" t="n"/>
      <c r="J34" s="27" t="n"/>
      <c r="K34" s="27" t="n"/>
      <c r="L34" s="27" t="n"/>
      <c r="M34" s="27" t="n"/>
      <c r="N34" s="27" t="n"/>
      <c r="O34" s="27" t="n"/>
      <c r="P34" s="2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1">
    <mergeCell ref="J6:L6"/>
    <mergeCell ref="L2:P2"/>
    <mergeCell ref="F5:H5"/>
    <mergeCell ref="B8:D8"/>
    <mergeCell ref="F8:H8"/>
    <mergeCell ref="N5:P5"/>
    <mergeCell ref="N8:P8"/>
    <mergeCell ref="J7:L7"/>
    <mergeCell ref="B6:D6"/>
    <mergeCell ref="G3:H3"/>
    <mergeCell ref="N6:P6"/>
    <mergeCell ref="B5:D5"/>
    <mergeCell ref="J8:L8"/>
    <mergeCell ref="B7:D7"/>
    <mergeCell ref="J5:L5"/>
    <mergeCell ref="N7:P7"/>
    <mergeCell ref="F6:H6"/>
    <mergeCell ref="B28:P31"/>
    <mergeCell ref="F7:H7"/>
    <mergeCell ref="C3:D3"/>
    <mergeCell ref="K3:L3"/>
  </mergeCells>
  <conditionalFormatting sqref="F6">
    <cfRule type="expression" priority="1" dxfId="2">
      <formula>AND(ISNUMBER(F6),F6&gt;0)</formula>
    </cfRule>
    <cfRule type="expression" priority="2" dxfId="3">
      <formula>AND(ISNUMBER(F6),F6&lt;0)</formula>
    </cfRule>
  </conditionalFormatting>
  <conditionalFormatting sqref="N6">
    <cfRule type="expression" priority="3" dxfId="2">
      <formula>AND(ISNUMBER(N6),N6&gt;=1)</formula>
    </cfRule>
    <cfRule type="expression" priority="4" dxfId="3">
      <formula>AND(ISNUMBER(N6),N6&gt;0,N6&lt;1)</formula>
    </cfRule>
  </conditionalFormatting>
  <dataValidations count="3">
    <dataValidation sqref="C3" showDropDown="0" showInputMessage="0" showErrorMessage="1" allowBlank="0" errorTitle="Metai" error="Pasirinkite reikšmę iš sąrašo." type="list">
      <formula1>'Skaičiavimai'!$X$4:$X$5</formula1>
    </dataValidation>
    <dataValidation sqref="G3" showDropDown="0" showInputMessage="0" showErrorMessage="1" allowBlank="0" errorTitle="Padalinys" error="Pasirinkite reikšmę iš sąrašo." type="list">
      <formula1>'Skaičiavimai'!$Y$4:$Y$7</formula1>
    </dataValidation>
    <dataValidation sqref="K3" showDropDown="0" showInputMessage="0" showErrorMessage="1" allowBlank="0" errorTitle="Mėnuo" error="Pasirinkite reikšmę iš sąrašo." type="list">
      <formula1>'Skaičiavimai'!$W$4:$W$15</formula1>
    </dataValidation>
  </dataValidations>
  <printOptions headings="0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2026-10-25T00:31:13Z</dcterms:created>
  <dcterms:modified xmlns:dcterms="http://purl.org/dc/terms/" xmlns:xsi="http://www.w3.org/2001/XMLSchema-instance" xsi:type="dcterms:W3CDTF">2026-10-25T00:31:13Z</dcterms:modified>
</cp:coreProperties>
</file>