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01_Data_Ruw" sheetId="1" state="visible" r:id="rId1"/>
    <sheet xmlns:r="http://schemas.openxmlformats.org/officeDocument/2006/relationships" name="02_Draaitabellen" sheetId="2" state="visible" r:id="rId2"/>
    <sheet xmlns:r="http://schemas.openxmlformats.org/officeDocument/2006/relationships" name="03_Visual_Dashboard" sheetId="3" state="visible" r:id="rId3"/>
  </sheets>
  <definedNames>
    <definedName name="_xlnm.Print_Area" localSheetId="1">'02_Draaitabellen'!$A$1:$N$22</definedName>
    <definedName name="_xlnm.Print_Area" localSheetId="2">'03_Visual_Dashboard'!$A$1:$P$35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-mm-yyyy"/>
    <numFmt numFmtId="166" formatCode="&quot;€ &quot;#,##0.00"/>
    <numFmt numFmtId="167" formatCode="&quot;€ &quot;#,##0"/>
    <numFmt numFmtId="168" formatCode="▲ +0.0%;▼ -0.0%;– 0.0%"/>
    <numFmt numFmtId="169" formatCode="&quot;▲ +&quot;0.0%&quot; t.o.v. vorige maand&quot;;&quot;▼ -&quot;0.0%&quot; t.o.v. vorige maand&quot;;&quot;– &quot;0.0%"/>
    <numFmt numFmtId="170" formatCode="&quot;Vorige maand: &quot;&quot;€ &quot;#,##0"/>
    <numFmt numFmtId="171" formatCode="&quot;Vorige maand: &quot;#,##0"/>
    <numFmt numFmtId="172" formatCode="&quot;Vorige maand: &quot;&quot;€ &quot;#,##0.00"/>
  </numFmts>
  <fonts count="14">
    <font>
      <name val="Calibri"/>
      <family val="2"/>
      <color theme="1"/>
      <sz val="11"/>
      <scheme val="minor"/>
    </font>
    <font>
      <name val="Calibri"/>
      <i val="1"/>
      <color rgb="006B7280"/>
      <sz val="10"/>
    </font>
    <font>
      <name val="Calibri"/>
      <color rgb="006B7280"/>
      <sz val="10"/>
    </font>
    <font>
      <name val="Calibri"/>
      <b val="1"/>
      <color rgb="001F2937"/>
      <sz val="14"/>
    </font>
    <font>
      <name val="Calibri"/>
      <b val="1"/>
      <color rgb="001F3A68"/>
      <sz val="10"/>
    </font>
    <font>
      <name val="Calibri"/>
      <b val="1"/>
      <color rgb="00FFFFFF"/>
      <sz val="11"/>
    </font>
    <font>
      <name val="Calibri"/>
      <b val="1"/>
      <color rgb="001F2937"/>
      <sz val="11"/>
    </font>
    <font>
      <name val="Calibri"/>
      <i val="1"/>
      <color rgb="006B7280"/>
      <sz val="9"/>
    </font>
    <font>
      <name val="Calibri"/>
      <b val="1"/>
      <color rgb="001F3A68"/>
      <sz val="18"/>
    </font>
    <font>
      <name val="Calibri"/>
      <b val="1"/>
      <color rgb="006B7280"/>
      <sz val="10"/>
    </font>
    <font>
      <name val="Calibri"/>
      <b val="1"/>
      <color rgb="006B7280"/>
      <sz val="9"/>
    </font>
    <font>
      <name val="Calibri"/>
      <b val="1"/>
      <color rgb="001F3A68"/>
      <sz val="22"/>
    </font>
    <font>
      <name val="Calibri"/>
      <color rgb="006B7280"/>
      <sz val="9"/>
    </font>
    <font>
      <name val="Calibri"/>
      <b val="1"/>
      <color rgb="001F3A68"/>
      <sz val="12"/>
    </font>
  </fonts>
  <fills count="5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8F9FA"/>
      </patternFill>
    </fill>
    <fill>
      <patternFill patternType="solid">
        <fgColor rgb="00FFFFFF"/>
      </patternFill>
    </fill>
  </fills>
  <borders count="1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1F3A68"/>
      </left>
      <right style="thin">
        <color rgb="001F3A68"/>
      </right>
      <top style="thin">
        <color rgb="001F3A68"/>
      </top>
      <bottom style="thin">
        <color rgb="001F3A68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</border>
    <border/>
    <border>
      <right style="thin">
        <color rgb="00E2E8F0"/>
      </right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  <border>
      <left/>
      <right/>
      <top/>
      <bottom style="thin">
        <color rgb="00E2E8F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7" fontId="0" fillId="0" borderId="1" pivotButton="0" quotePrefix="0" xfId="0"/>
    <xf numFmtId="168" fontId="6" fillId="0" borderId="1" pivotButton="0" quotePrefix="0" xfId="0"/>
    <xf numFmtId="167" fontId="0" fillId="0" borderId="0" pivotButton="0" quotePrefix="0" xfId="0"/>
    <xf numFmtId="3" fontId="0" fillId="0" borderId="1" pivotButton="0" quotePrefix="0" xfId="0"/>
    <xf numFmtId="166" fontId="0" fillId="0" borderId="1" pivotButton="0" quotePrefix="0" xfId="0"/>
    <xf numFmtId="0" fontId="7" fillId="0" borderId="0" applyAlignment="1" pivotButton="0" quotePrefix="0" xfId="0">
      <alignment vertical="top" wrapText="1"/>
    </xf>
    <xf numFmtId="0" fontId="6" fillId="0" borderId="1" pivotButton="0" quotePrefix="0" xfId="0"/>
    <xf numFmtId="167" fontId="6" fillId="0" borderId="1" pivotButton="0" quotePrefix="0" xfId="0"/>
    <xf numFmtId="0" fontId="0" fillId="0" borderId="1" applyAlignment="1" pivotButton="0" quotePrefix="0" xfId="0">
      <alignment horizontal="right"/>
    </xf>
    <xf numFmtId="1" fontId="0" fillId="0" borderId="1" applyAlignment="1" pivotButton="0" quotePrefix="0" xfId="0">
      <alignment horizontal="right"/>
    </xf>
    <xf numFmtId="165" fontId="0" fillId="0" borderId="1" applyAlignment="1" pivotButton="0" quotePrefix="0" xfId="0">
      <alignment horizontal="right"/>
    </xf>
    <xf numFmtId="0" fontId="0" fillId="3" borderId="0" pivotButton="0" quotePrefix="0" xfId="0"/>
    <xf numFmtId="0" fontId="8" fillId="3" borderId="0" pivotButton="0" quotePrefix="0" xfId="0"/>
    <xf numFmtId="0" fontId="1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 indent="1"/>
    </xf>
    <xf numFmtId="0" fontId="4" fillId="4" borderId="2" applyAlignment="1" applyProtection="1" pivotButton="0" quotePrefix="0" xfId="0">
      <alignment horizontal="center" vertical="center"/>
      <protection locked="0" hidden="0"/>
    </xf>
    <xf numFmtId="0" fontId="0" fillId="4" borderId="2" applyProtection="1" pivotButton="0" quotePrefix="0" xfId="0">
      <protection locked="0" hidden="0"/>
    </xf>
    <xf numFmtId="0" fontId="7" fillId="3" borderId="0" pivotButton="0" quotePrefix="0" xfId="0"/>
    <xf numFmtId="0" fontId="10" fillId="4" borderId="3" applyAlignment="1" pivotButton="0" quotePrefix="0" xfId="0">
      <alignment horizontal="center" vertical="bottom"/>
    </xf>
    <xf numFmtId="0" fontId="0" fillId="4" borderId="4" pivotButton="0" quotePrefix="0" xfId="0"/>
    <xf numFmtId="0" fontId="0" fillId="4" borderId="5" pivotButton="0" quotePrefix="0" xfId="0"/>
    <xf numFmtId="167" fontId="11" fillId="4" borderId="6" applyAlignment="1" pivotButton="0" quotePrefix="0" xfId="0">
      <alignment horizontal="center" vertical="center"/>
    </xf>
    <xf numFmtId="0" fontId="0" fillId="4" borderId="7" pivotButton="0" quotePrefix="0" xfId="0"/>
    <xf numFmtId="0" fontId="0" fillId="4" borderId="8" pivotButton="0" quotePrefix="0" xfId="0"/>
    <xf numFmtId="3" fontId="11" fillId="4" borderId="6" applyAlignment="1" pivotButton="0" quotePrefix="0" xfId="0">
      <alignment horizontal="center" vertical="center"/>
    </xf>
    <xf numFmtId="166" fontId="11" fillId="4" borderId="6" applyAlignment="1" pivotButton="0" quotePrefix="0" xfId="0">
      <alignment horizontal="center" vertical="center"/>
    </xf>
    <xf numFmtId="169" fontId="9" fillId="4" borderId="6" applyAlignment="1" pivotButton="0" quotePrefix="0" xfId="0">
      <alignment horizontal="center" vertical="center"/>
    </xf>
    <xf numFmtId="170" fontId="12" fillId="4" borderId="9" applyAlignment="1" pivotButton="0" quotePrefix="0" xfId="0">
      <alignment horizontal="center" vertical="top"/>
    </xf>
    <xf numFmtId="0" fontId="0" fillId="4" borderId="10" pivotButton="0" quotePrefix="0" xfId="0"/>
    <xf numFmtId="0" fontId="0" fillId="4" borderId="11" pivotButton="0" quotePrefix="0" xfId="0"/>
    <xf numFmtId="171" fontId="12" fillId="4" borderId="9" applyAlignment="1" pivotButton="0" quotePrefix="0" xfId="0">
      <alignment horizontal="center" vertical="top"/>
    </xf>
    <xf numFmtId="172" fontId="12" fillId="4" borderId="9" applyAlignment="1" pivotButton="0" quotePrefix="0" xfId="0">
      <alignment horizontal="center" vertical="top"/>
    </xf>
    <xf numFmtId="0" fontId="13" fillId="3" borderId="0" pivotButton="0" quotePrefix="0" xfId="0"/>
    <xf numFmtId="0" fontId="5" fillId="2" borderId="0" applyAlignment="1" pivotButton="0" quotePrefix="0" xfId="0">
      <alignment horizontal="center" vertical="center"/>
    </xf>
    <xf numFmtId="0" fontId="12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10" applyAlignment="1" pivotButton="0" quotePrefix="0" xfId="0">
      <alignment horizontal="left" vertical="center" indent="1"/>
    </xf>
    <xf numFmtId="0" fontId="0" fillId="0" borderId="12" pivotButton="0" quotePrefix="0" xfId="0"/>
    <xf numFmtId="167" fontId="0" fillId="4" borderId="10" applyAlignment="1" pivotButton="0" quotePrefix="0" xfId="0">
      <alignment horizontal="right" vertical="center" indent="1"/>
    </xf>
    <xf numFmtId="0" fontId="6" fillId="4" borderId="10" applyAlignment="1" pivotButton="0" quotePrefix="0" xfId="0">
      <alignment horizontal="left" vertical="center" indent="1"/>
    </xf>
    <xf numFmtId="167" fontId="6" fillId="4" borderId="10" applyAlignment="1" pivotButton="0" quotePrefix="0" xfId="0">
      <alignment horizontal="right" vertical="center" indent="1"/>
    </xf>
  </cellXfs>
  <cellStyles count="1">
    <cellStyle name="Normal" xfId="0" builtinId="0" hidden="0"/>
  </cellStyles>
  <dxfs count="4">
    <dxf>
      <font>
        <b val="1"/>
        <color rgb="0015803D"/>
      </font>
    </dxf>
    <dxf>
      <font>
        <b val="1"/>
        <color rgb="00B91C1C"/>
      </font>
    </dxf>
    <dxf>
      <font>
        <b val="1"/>
        <color rgb="0015803D"/>
        <sz val="10"/>
      </font>
    </dxf>
    <dxf>
      <font>
        <b val="1"/>
        <color rgb="00B91C1C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Omzet en marge per maand (gekozen regio en categorie)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'02_Draaitabellen'!G3</f>
            </strRef>
          </tx>
          <spPr>
            <a:ln xmlns:a="http://schemas.openxmlformats.org/drawingml/2006/main" w="28575">
              <a:solidFill>
                <a:srgbClr val="1F3A68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3A68"/>
              </a:solidFill>
              <a:ln xmlns:a="http://schemas.openxmlformats.org/drawingml/2006/main">
                <a:solidFill>
                  <a:srgbClr val="1F3A68"/>
                </a:solidFill>
                <a:prstDash val="solid"/>
              </a:ln>
            </spPr>
          </marker>
          <cat>
            <numRef>
              <f>'02_Draaitabellen'!$F$4:$F$9</f>
            </numRef>
          </cat>
          <val>
            <numRef>
              <f>'02_Draaitabellen'!$G$4:$G$9</f>
            </numRef>
          </val>
          <smooth val="0"/>
        </ser>
        <ser>
          <idx val="1"/>
          <order val="1"/>
          <tx>
            <strRef>
              <f>'02_Draaitabellen'!H3</f>
            </strRef>
          </tx>
          <spPr>
            <a:ln xmlns:a="http://schemas.openxmlformats.org/drawingml/2006/main" w="28575">
              <a:solidFill>
                <a:srgbClr val="8A94A3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8A94A3"/>
              </a:solidFill>
              <a:ln xmlns:a="http://schemas.openxmlformats.org/drawingml/2006/main">
                <a:solidFill>
                  <a:srgbClr val="8A94A3"/>
                </a:solidFill>
                <a:prstDash val="solid"/>
              </a:ln>
            </spPr>
          </marker>
          <cat>
            <numRef>
              <f>'02_Draaitabellen'!$F$4:$F$9</f>
            </numRef>
          </cat>
          <val>
            <numRef>
              <f>'02_Draaitabellen'!$H$4:$H$9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&quot;€ 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F2937"/>
                </a:solidFill>
              </a:defRPr>
            </a:pPr>
            <a:r>
              <a:rPr sz="1100" b="1">
                <a:solidFill>
                  <a:srgbClr val="1F2937"/>
                </a:solidFill>
              </a:rPr>
              <a:t>Omzet per productcategorie (gekozen filters)</a:t>
            </a:r>
          </a:p>
        </rich>
      </tx>
      <overlay val="0"/>
    </title>
    <plotArea>
      <barChart>
        <barDir val="bar"/>
        <grouping val="clustered"/>
        <ser>
          <idx val="0"/>
          <order val="0"/>
          <tx>
            <strRef>
              <f>'02_Draaitabellen'!K3</f>
            </strRef>
          </tx>
          <spPr>
            <a:solidFill xmlns:a="http://schemas.openxmlformats.org/drawingml/2006/main">
              <a:srgbClr val="1F3A68"/>
            </a:solidFill>
            <a:ln xmlns:a="http://schemas.openxmlformats.org/drawingml/2006/main">
              <a:solidFill>
                <a:srgbClr val="1F3A68"/>
              </a:solidFill>
              <a:prstDash val="solid"/>
            </a:ln>
          </spPr>
          <cat>
            <numRef>
              <f>'02_Draaitabellen'!$J$4:$J$8</f>
            </numRef>
          </cat>
          <val>
            <numRef>
              <f>'02_Draaitabellen'!$K$4:$K$8</f>
            </numRef>
          </val>
        </ser>
        <gapWidth val="7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  <crosses val="max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5256000" cy="302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9</row>
      <rowOff>0</rowOff>
    </from>
    <ext cx="4824000" cy="302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Verkoop" displayName="tbl_Verkoop" ref="A1:F863" headerRowCount="1">
  <autoFilter ref="A1:F863"/>
  <tableColumns count="6">
    <tableColumn id="1" name="Datum"/>
    <tableColumn id="2" name="Order_ID"/>
    <tableColumn id="3" name="Regio"/>
    <tableColumn id="4" name="Productcategorie"/>
    <tableColumn id="5" name="Omzet"/>
    <tableColumn id="6" name="Mar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6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9" customWidth="1" min="3" max="3"/>
    <col width="22" customWidth="1" min="4" max="4"/>
    <col width="13" customWidth="1" min="5" max="5"/>
    <col width="12" customWidth="1" min="6" max="6"/>
    <col width="3" customWidth="1" min="7" max="7"/>
    <col width="60" customWidth="1" min="8" max="8"/>
  </cols>
  <sheetData>
    <row r="1">
      <c r="A1" t="inlineStr">
        <is>
          <t>Datum</t>
        </is>
      </c>
      <c r="B1" t="inlineStr">
        <is>
          <t>Order_ID</t>
        </is>
      </c>
      <c r="C1" t="inlineStr">
        <is>
          <t>Regio</t>
        </is>
      </c>
      <c r="D1" t="inlineStr">
        <is>
          <t>Productcategorie</t>
        </is>
      </c>
      <c r="E1" t="inlineStr">
        <is>
          <t>Omzet</t>
        </is>
      </c>
      <c r="F1" t="inlineStr">
        <is>
          <t>Marge</t>
        </is>
      </c>
      <c r="H1" s="1" t="inlineStr">
        <is>
          <t>Voorbeeldgegevens — orova.vn</t>
        </is>
      </c>
    </row>
    <row r="2">
      <c r="A2" s="2" t="n">
        <v>46143</v>
      </c>
      <c r="B2" t="inlineStr">
        <is>
          <t>VK-2026-0001</t>
        </is>
      </c>
      <c r="C2" t="inlineStr">
        <is>
          <t>Oost</t>
        </is>
      </c>
      <c r="D2" t="inlineStr">
        <is>
          <t>Papier en enveloppen</t>
        </is>
      </c>
      <c r="E2" s="3" t="n">
        <v>236.19</v>
      </c>
      <c r="F2" s="3" t="n">
        <v>47.8</v>
      </c>
      <c r="H2" s="4" t="inlineStr">
        <is>
          <t>Excel-tabel tbl_Verkoop (stap 1). Eén rij per order, bedragen in euro, datum dd-mm-jjjj, periode 01-05-2026 t/m 31-10-2026. Alle getallen zijn voorbeeldgegevens. Plak nieuwe rijen direct onder de tabel: de tabel groeit mee en alle formules op 02_Draaitabellen en 03_Visual_Dashboard nemen ze meteen mee.</t>
        </is>
      </c>
    </row>
    <row r="3">
      <c r="A3" s="2" t="n">
        <v>46143</v>
      </c>
      <c r="B3" t="inlineStr">
        <is>
          <t>VK-2026-0002</t>
        </is>
      </c>
      <c r="C3" t="inlineStr">
        <is>
          <t>Oost</t>
        </is>
      </c>
      <c r="D3" t="inlineStr">
        <is>
          <t>Archivering</t>
        </is>
      </c>
      <c r="E3" s="3" t="n">
        <v>247.16</v>
      </c>
      <c r="F3" s="3" t="n">
        <v>74.95</v>
      </c>
    </row>
    <row r="4">
      <c r="A4" s="2" t="n">
        <v>46143</v>
      </c>
      <c r="B4" t="inlineStr">
        <is>
          <t>VK-2026-0003</t>
        </is>
      </c>
      <c r="C4" t="inlineStr">
        <is>
          <t>Zuid</t>
        </is>
      </c>
      <c r="D4" t="inlineStr">
        <is>
          <t>Schrijfwaren</t>
        </is>
      </c>
      <c r="E4" s="3" t="n">
        <v>190.49</v>
      </c>
      <c r="F4" s="3" t="n">
        <v>59.02</v>
      </c>
    </row>
    <row r="5">
      <c r="A5" s="2" t="n">
        <v>46143</v>
      </c>
      <c r="B5" t="inlineStr">
        <is>
          <t>VK-2026-0004</t>
        </is>
      </c>
      <c r="C5" t="inlineStr">
        <is>
          <t>Zuid</t>
        </is>
      </c>
      <c r="D5" t="inlineStr">
        <is>
          <t>Schrijfwaren</t>
        </is>
      </c>
      <c r="E5" s="3" t="n">
        <v>174.08</v>
      </c>
      <c r="F5" s="3" t="n">
        <v>66.14</v>
      </c>
    </row>
    <row r="6">
      <c r="A6" s="2" t="n">
        <v>46143</v>
      </c>
      <c r="B6" t="inlineStr">
        <is>
          <t>VK-2026-0005</t>
        </is>
      </c>
      <c r="C6" t="inlineStr">
        <is>
          <t>West</t>
        </is>
      </c>
      <c r="D6" t="inlineStr">
        <is>
          <t>Papier en enveloppen</t>
        </is>
      </c>
      <c r="E6" s="3" t="n">
        <v>395.37</v>
      </c>
      <c r="F6" s="3" t="n">
        <v>82.98</v>
      </c>
    </row>
    <row r="7">
      <c r="A7" s="2" t="n">
        <v>46146</v>
      </c>
      <c r="B7" t="inlineStr">
        <is>
          <t>VK-2026-0006</t>
        </is>
      </c>
      <c r="C7" t="inlineStr">
        <is>
          <t>Noord</t>
        </is>
      </c>
      <c r="D7" t="inlineStr">
        <is>
          <t>Archivering</t>
        </is>
      </c>
      <c r="E7" s="3" t="n">
        <v>217.76</v>
      </c>
      <c r="F7" s="3" t="n">
        <v>56.16</v>
      </c>
    </row>
    <row r="8">
      <c r="A8" s="2" t="n">
        <v>46146</v>
      </c>
      <c r="B8" t="inlineStr">
        <is>
          <t>VK-2026-0007</t>
        </is>
      </c>
      <c r="C8" t="inlineStr">
        <is>
          <t>Noord</t>
        </is>
      </c>
      <c r="D8" t="inlineStr">
        <is>
          <t>Schrijfwaren</t>
        </is>
      </c>
      <c r="E8" s="3" t="n">
        <v>131.87</v>
      </c>
      <c r="F8" s="3" t="n">
        <v>47.39</v>
      </c>
    </row>
    <row r="9">
      <c r="A9" s="2" t="n">
        <v>46146</v>
      </c>
      <c r="B9" t="inlineStr">
        <is>
          <t>VK-2026-0008</t>
        </is>
      </c>
      <c r="C9" t="inlineStr">
        <is>
          <t>Oost</t>
        </is>
      </c>
      <c r="D9" t="inlineStr">
        <is>
          <t>Schrijfwaren</t>
        </is>
      </c>
      <c r="E9" s="3" t="n">
        <v>65.56</v>
      </c>
      <c r="F9" s="3" t="n">
        <v>24.95</v>
      </c>
    </row>
    <row r="10">
      <c r="A10" s="2" t="n">
        <v>46146</v>
      </c>
      <c r="B10" t="inlineStr">
        <is>
          <t>VK-2026-0009</t>
        </is>
      </c>
      <c r="C10" t="inlineStr">
        <is>
          <t>Oost</t>
        </is>
      </c>
      <c r="D10" t="inlineStr">
        <is>
          <t>Kantoormeubilair</t>
        </is>
      </c>
      <c r="E10" s="3" t="n">
        <v>1727.62</v>
      </c>
      <c r="F10" s="3" t="n">
        <v>504.28</v>
      </c>
    </row>
    <row r="11">
      <c r="A11" s="2" t="n">
        <v>46146</v>
      </c>
      <c r="B11" t="inlineStr">
        <is>
          <t>VK-2026-0010</t>
        </is>
      </c>
      <c r="C11" t="inlineStr">
        <is>
          <t>Zuid</t>
        </is>
      </c>
      <c r="D11" t="inlineStr">
        <is>
          <t>Papier en enveloppen</t>
        </is>
      </c>
      <c r="E11" s="3" t="n">
        <v>199.58</v>
      </c>
      <c r="F11" s="3" t="n">
        <v>49.73</v>
      </c>
    </row>
    <row r="12">
      <c r="A12" s="2" t="n">
        <v>46146</v>
      </c>
      <c r="B12" t="inlineStr">
        <is>
          <t>VK-2026-0011</t>
        </is>
      </c>
      <c r="C12" t="inlineStr">
        <is>
          <t>Zuid</t>
        </is>
      </c>
      <c r="D12" t="inlineStr">
        <is>
          <t>Papier en enveloppen</t>
        </is>
      </c>
      <c r="E12" s="3" t="n">
        <v>117.31</v>
      </c>
      <c r="F12" s="3" t="n">
        <v>25.07</v>
      </c>
    </row>
    <row r="13">
      <c r="A13" s="2" t="n">
        <v>46147</v>
      </c>
      <c r="B13" t="inlineStr">
        <is>
          <t>VK-2026-0012</t>
        </is>
      </c>
      <c r="C13" t="inlineStr">
        <is>
          <t>Oost</t>
        </is>
      </c>
      <c r="D13" t="inlineStr">
        <is>
          <t>Papier en enveloppen</t>
        </is>
      </c>
      <c r="E13" s="3" t="n">
        <v>200.29</v>
      </c>
      <c r="F13" s="3" t="n">
        <v>39.5</v>
      </c>
    </row>
    <row r="14">
      <c r="A14" s="2" t="n">
        <v>46147</v>
      </c>
      <c r="B14" t="inlineStr">
        <is>
          <t>VK-2026-0013</t>
        </is>
      </c>
      <c r="C14" t="inlineStr">
        <is>
          <t>Zuid</t>
        </is>
      </c>
      <c r="D14" t="inlineStr">
        <is>
          <t>Archivering</t>
        </is>
      </c>
      <c r="E14" s="3" t="n">
        <v>274.32</v>
      </c>
      <c r="F14" s="3" t="n">
        <v>77.59</v>
      </c>
    </row>
    <row r="15">
      <c r="A15" s="2" t="n">
        <v>46147</v>
      </c>
      <c r="B15" t="inlineStr">
        <is>
          <t>VK-2026-0014</t>
        </is>
      </c>
      <c r="C15" t="inlineStr">
        <is>
          <t>Zuid</t>
        </is>
      </c>
      <c r="D15" t="inlineStr">
        <is>
          <t>Papier en enveloppen</t>
        </is>
      </c>
      <c r="E15" s="3" t="n">
        <v>390.52</v>
      </c>
      <c r="F15" s="3" t="n">
        <v>82.84999999999999</v>
      </c>
    </row>
    <row r="16">
      <c r="A16" s="2" t="n">
        <v>46147</v>
      </c>
      <c r="B16" t="inlineStr">
        <is>
          <t>VK-2026-0015</t>
        </is>
      </c>
      <c r="C16" t="inlineStr">
        <is>
          <t>West</t>
        </is>
      </c>
      <c r="D16" t="inlineStr">
        <is>
          <t>Archivering</t>
        </is>
      </c>
      <c r="E16" s="3" t="n">
        <v>149.52</v>
      </c>
      <c r="F16" s="3" t="n">
        <v>41.22</v>
      </c>
    </row>
    <row r="17">
      <c r="A17" s="2" t="n">
        <v>46147</v>
      </c>
      <c r="B17" t="inlineStr">
        <is>
          <t>VK-2026-0016</t>
        </is>
      </c>
      <c r="C17" t="inlineStr">
        <is>
          <t>West</t>
        </is>
      </c>
      <c r="D17" t="inlineStr">
        <is>
          <t>Papier en enveloppen</t>
        </is>
      </c>
      <c r="E17" s="3" t="n">
        <v>358.13</v>
      </c>
      <c r="F17" s="3" t="n">
        <v>76.17</v>
      </c>
    </row>
    <row r="18">
      <c r="A18" s="2" t="n">
        <v>46148</v>
      </c>
      <c r="B18" t="inlineStr">
        <is>
          <t>VK-2026-0017</t>
        </is>
      </c>
      <c r="C18" t="inlineStr">
        <is>
          <t>Noord</t>
        </is>
      </c>
      <c r="D18" t="inlineStr">
        <is>
          <t>Schrijfwaren</t>
        </is>
      </c>
      <c r="E18" s="3" t="n">
        <v>255.16</v>
      </c>
      <c r="F18" s="3" t="n">
        <v>73.84999999999999</v>
      </c>
    </row>
    <row r="19">
      <c r="A19" s="2" t="n">
        <v>46148</v>
      </c>
      <c r="B19" t="inlineStr">
        <is>
          <t>VK-2026-0018</t>
        </is>
      </c>
      <c r="C19" t="inlineStr">
        <is>
          <t>Noord</t>
        </is>
      </c>
      <c r="D19" t="inlineStr">
        <is>
          <t>Kantoormeubilair</t>
        </is>
      </c>
      <c r="E19" s="3" t="n">
        <v>444.51</v>
      </c>
      <c r="F19" s="3" t="n">
        <v>154.68</v>
      </c>
    </row>
    <row r="20">
      <c r="A20" s="2" t="n">
        <v>46148</v>
      </c>
      <c r="B20" t="inlineStr">
        <is>
          <t>VK-2026-0019</t>
        </is>
      </c>
      <c r="C20" t="inlineStr">
        <is>
          <t>Noord</t>
        </is>
      </c>
      <c r="D20" t="inlineStr">
        <is>
          <t>Papier en enveloppen</t>
        </is>
      </c>
      <c r="E20" s="3" t="n">
        <v>171.61</v>
      </c>
      <c r="F20" s="3" t="n">
        <v>40.18</v>
      </c>
    </row>
    <row r="21">
      <c r="A21" s="2" t="n">
        <v>46148</v>
      </c>
      <c r="B21" t="inlineStr">
        <is>
          <t>VK-2026-0020</t>
        </is>
      </c>
      <c r="C21" t="inlineStr">
        <is>
          <t>Noord</t>
        </is>
      </c>
      <c r="D21" t="inlineStr">
        <is>
          <t>Kantoormeubilair</t>
        </is>
      </c>
      <c r="E21" s="3" t="n">
        <v>1508.84</v>
      </c>
      <c r="F21" s="3" t="n">
        <v>472.05</v>
      </c>
    </row>
    <row r="22">
      <c r="A22" s="2" t="n">
        <v>46148</v>
      </c>
      <c r="B22" t="inlineStr">
        <is>
          <t>VK-2026-0021</t>
        </is>
      </c>
      <c r="C22" t="inlineStr">
        <is>
          <t>Oost</t>
        </is>
      </c>
      <c r="D22" t="inlineStr">
        <is>
          <t>Archivering</t>
        </is>
      </c>
      <c r="E22" s="3" t="n">
        <v>101.22</v>
      </c>
      <c r="F22" s="3" t="n">
        <v>28.18</v>
      </c>
    </row>
    <row r="23">
      <c r="A23" s="2" t="n">
        <v>46148</v>
      </c>
      <c r="B23" t="inlineStr">
        <is>
          <t>VK-2026-0022</t>
        </is>
      </c>
      <c r="C23" t="inlineStr">
        <is>
          <t>Oost</t>
        </is>
      </c>
      <c r="D23" t="inlineStr">
        <is>
          <t>Schrijfwaren</t>
        </is>
      </c>
      <c r="E23" s="3" t="n">
        <v>167.98</v>
      </c>
      <c r="F23" s="3" t="n">
        <v>57.82</v>
      </c>
    </row>
    <row r="24">
      <c r="A24" s="2" t="n">
        <v>46148</v>
      </c>
      <c r="B24" t="inlineStr">
        <is>
          <t>VK-2026-0023</t>
        </is>
      </c>
      <c r="C24" t="inlineStr">
        <is>
          <t>Zuid</t>
        </is>
      </c>
      <c r="D24" t="inlineStr">
        <is>
          <t>Archivering</t>
        </is>
      </c>
      <c r="E24" s="3" t="n">
        <v>272.34</v>
      </c>
      <c r="F24" s="3" t="n">
        <v>87.40000000000001</v>
      </c>
    </row>
    <row r="25">
      <c r="A25" s="2" t="n">
        <v>46148</v>
      </c>
      <c r="B25" t="inlineStr">
        <is>
          <t>VK-2026-0024</t>
        </is>
      </c>
      <c r="C25" t="inlineStr">
        <is>
          <t>Zuid</t>
        </is>
      </c>
      <c r="D25" t="inlineStr">
        <is>
          <t>Printers en toner</t>
        </is>
      </c>
      <c r="E25" s="3" t="n">
        <v>484.02</v>
      </c>
      <c r="F25" s="3" t="n">
        <v>79.31999999999999</v>
      </c>
    </row>
    <row r="26">
      <c r="A26" s="2" t="n">
        <v>46148</v>
      </c>
      <c r="B26" t="inlineStr">
        <is>
          <t>VK-2026-0025</t>
        </is>
      </c>
      <c r="C26" t="inlineStr">
        <is>
          <t>West</t>
        </is>
      </c>
      <c r="D26" t="inlineStr">
        <is>
          <t>Papier en enveloppen</t>
        </is>
      </c>
      <c r="E26" s="3" t="n">
        <v>231.53</v>
      </c>
      <c r="F26" s="3" t="n">
        <v>50.35</v>
      </c>
    </row>
    <row r="27">
      <c r="A27" s="2" t="n">
        <v>46148</v>
      </c>
      <c r="B27" t="inlineStr">
        <is>
          <t>VK-2026-0026</t>
        </is>
      </c>
      <c r="C27" t="inlineStr">
        <is>
          <t>West</t>
        </is>
      </c>
      <c r="D27" t="inlineStr">
        <is>
          <t>Printers en toner</t>
        </is>
      </c>
      <c r="E27" s="3" t="n">
        <v>384.99</v>
      </c>
      <c r="F27" s="3" t="n">
        <v>59.9</v>
      </c>
    </row>
    <row r="28">
      <c r="A28" s="2" t="n">
        <v>46149</v>
      </c>
      <c r="B28" t="inlineStr">
        <is>
          <t>VK-2026-0027</t>
        </is>
      </c>
      <c r="C28" t="inlineStr">
        <is>
          <t>Noord</t>
        </is>
      </c>
      <c r="D28" t="inlineStr">
        <is>
          <t>Kantoormeubilair</t>
        </is>
      </c>
      <c r="E28" s="3" t="n">
        <v>886.26</v>
      </c>
      <c r="F28" s="3" t="n">
        <v>262.3</v>
      </c>
    </row>
    <row r="29">
      <c r="A29" s="2" t="n">
        <v>46149</v>
      </c>
      <c r="B29" t="inlineStr">
        <is>
          <t>VK-2026-0028</t>
        </is>
      </c>
      <c r="C29" t="inlineStr">
        <is>
          <t>Noord</t>
        </is>
      </c>
      <c r="D29" t="inlineStr">
        <is>
          <t>Archivering</t>
        </is>
      </c>
      <c r="E29" s="3" t="n">
        <v>219.28</v>
      </c>
      <c r="F29" s="3" t="n">
        <v>59.83</v>
      </c>
    </row>
    <row r="30">
      <c r="A30" s="2" t="n">
        <v>46149</v>
      </c>
      <c r="B30" t="inlineStr">
        <is>
          <t>VK-2026-0029</t>
        </is>
      </c>
      <c r="C30" t="inlineStr">
        <is>
          <t>Noord</t>
        </is>
      </c>
      <c r="D30" t="inlineStr">
        <is>
          <t>Schrijfwaren</t>
        </is>
      </c>
      <c r="E30" s="3" t="n">
        <v>152.62</v>
      </c>
      <c r="F30" s="3" t="n">
        <v>48.34</v>
      </c>
    </row>
    <row r="31">
      <c r="A31" s="2" t="n">
        <v>46149</v>
      </c>
      <c r="B31" t="inlineStr">
        <is>
          <t>VK-2026-0030</t>
        </is>
      </c>
      <c r="C31" t="inlineStr">
        <is>
          <t>Oost</t>
        </is>
      </c>
      <c r="D31" t="inlineStr">
        <is>
          <t>Archivering</t>
        </is>
      </c>
      <c r="E31" s="3" t="n">
        <v>120.94</v>
      </c>
      <c r="F31" s="3" t="n">
        <v>30.08</v>
      </c>
    </row>
    <row r="32">
      <c r="A32" s="2" t="n">
        <v>46149</v>
      </c>
      <c r="B32" t="inlineStr">
        <is>
          <t>VK-2026-0031</t>
        </is>
      </c>
      <c r="C32" t="inlineStr">
        <is>
          <t>Oost</t>
        </is>
      </c>
      <c r="D32" t="inlineStr">
        <is>
          <t>Archivering</t>
        </is>
      </c>
      <c r="E32" s="3" t="n">
        <v>185.45</v>
      </c>
      <c r="F32" s="3" t="n">
        <v>48.59</v>
      </c>
    </row>
    <row r="33">
      <c r="A33" s="2" t="n">
        <v>46149</v>
      </c>
      <c r="B33" t="inlineStr">
        <is>
          <t>VK-2026-0032</t>
        </is>
      </c>
      <c r="C33" t="inlineStr">
        <is>
          <t>Zuid</t>
        </is>
      </c>
      <c r="D33" t="inlineStr">
        <is>
          <t>Papier en enveloppen</t>
        </is>
      </c>
      <c r="E33" s="3" t="n">
        <v>178.61</v>
      </c>
      <c r="F33" s="3" t="n">
        <v>37.31</v>
      </c>
    </row>
    <row r="34">
      <c r="A34" s="2" t="n">
        <v>46149</v>
      </c>
      <c r="B34" t="inlineStr">
        <is>
          <t>VK-2026-0033</t>
        </is>
      </c>
      <c r="C34" t="inlineStr">
        <is>
          <t>Zuid</t>
        </is>
      </c>
      <c r="D34" t="inlineStr">
        <is>
          <t>Printers en toner</t>
        </is>
      </c>
      <c r="E34" s="3" t="n">
        <v>221.63</v>
      </c>
      <c r="F34" s="3" t="n">
        <v>39.48</v>
      </c>
    </row>
    <row r="35">
      <c r="A35" s="2" t="n">
        <v>46149</v>
      </c>
      <c r="B35" t="inlineStr">
        <is>
          <t>VK-2026-0034</t>
        </is>
      </c>
      <c r="C35" t="inlineStr">
        <is>
          <t>West</t>
        </is>
      </c>
      <c r="D35" t="inlineStr">
        <is>
          <t>Schrijfwaren</t>
        </is>
      </c>
      <c r="E35" s="3" t="n">
        <v>52.73</v>
      </c>
      <c r="F35" s="3" t="n">
        <v>18.22</v>
      </c>
    </row>
    <row r="36">
      <c r="A36" s="2" t="n">
        <v>46150</v>
      </c>
      <c r="B36" t="inlineStr">
        <is>
          <t>VK-2026-0035</t>
        </is>
      </c>
      <c r="C36" t="inlineStr">
        <is>
          <t>Noord</t>
        </is>
      </c>
      <c r="D36" t="inlineStr">
        <is>
          <t>Schrijfwaren</t>
        </is>
      </c>
      <c r="E36" s="3" t="n">
        <v>81.44</v>
      </c>
      <c r="F36" s="3" t="n">
        <v>26.76</v>
      </c>
    </row>
    <row r="37">
      <c r="A37" s="2" t="n">
        <v>46150</v>
      </c>
      <c r="B37" t="inlineStr">
        <is>
          <t>VK-2026-0036</t>
        </is>
      </c>
      <c r="C37" t="inlineStr">
        <is>
          <t>Oost</t>
        </is>
      </c>
      <c r="D37" t="inlineStr">
        <is>
          <t>Schrijfwaren</t>
        </is>
      </c>
      <c r="E37" s="3" t="n">
        <v>96.92</v>
      </c>
      <c r="F37" s="3" t="n">
        <v>33.8</v>
      </c>
    </row>
    <row r="38">
      <c r="A38" s="2" t="n">
        <v>46150</v>
      </c>
      <c r="B38" t="inlineStr">
        <is>
          <t>VK-2026-0037</t>
        </is>
      </c>
      <c r="C38" t="inlineStr">
        <is>
          <t>Oost</t>
        </is>
      </c>
      <c r="D38" t="inlineStr">
        <is>
          <t>Papier en enveloppen</t>
        </is>
      </c>
      <c r="E38" s="3" t="n">
        <v>235.69</v>
      </c>
      <c r="F38" s="3" t="n">
        <v>54.54</v>
      </c>
    </row>
    <row r="39">
      <c r="A39" s="2" t="n">
        <v>46150</v>
      </c>
      <c r="B39" t="inlineStr">
        <is>
          <t>VK-2026-0038</t>
        </is>
      </c>
      <c r="C39" t="inlineStr">
        <is>
          <t>Zuid</t>
        </is>
      </c>
      <c r="D39" t="inlineStr">
        <is>
          <t>Printers en toner</t>
        </is>
      </c>
      <c r="E39" s="3" t="n">
        <v>375.17</v>
      </c>
      <c r="F39" s="3" t="n">
        <v>65.55</v>
      </c>
    </row>
    <row r="40">
      <c r="A40" s="2" t="n">
        <v>46150</v>
      </c>
      <c r="B40" t="inlineStr">
        <is>
          <t>VK-2026-0039</t>
        </is>
      </c>
      <c r="C40" t="inlineStr">
        <is>
          <t>West</t>
        </is>
      </c>
      <c r="D40" t="inlineStr">
        <is>
          <t>Archivering</t>
        </is>
      </c>
      <c r="E40" s="3" t="n">
        <v>295.52</v>
      </c>
      <c r="F40" s="3" t="n">
        <v>86.97</v>
      </c>
    </row>
    <row r="41">
      <c r="A41" s="2" t="n">
        <v>46153</v>
      </c>
      <c r="B41" t="inlineStr">
        <is>
          <t>VK-2026-0040</t>
        </is>
      </c>
      <c r="C41" t="inlineStr">
        <is>
          <t>Noord</t>
        </is>
      </c>
      <c r="D41" t="inlineStr">
        <is>
          <t>Archivering</t>
        </is>
      </c>
      <c r="E41" s="3" t="n">
        <v>78.98</v>
      </c>
      <c r="F41" s="3" t="n">
        <v>21.95</v>
      </c>
    </row>
    <row r="42">
      <c r="A42" s="2" t="n">
        <v>46153</v>
      </c>
      <c r="B42" t="inlineStr">
        <is>
          <t>VK-2026-0041</t>
        </is>
      </c>
      <c r="C42" t="inlineStr">
        <is>
          <t>Noord</t>
        </is>
      </c>
      <c r="D42" t="inlineStr">
        <is>
          <t>Papier en enveloppen</t>
        </is>
      </c>
      <c r="E42" s="3" t="n">
        <v>280.26</v>
      </c>
      <c r="F42" s="3" t="n">
        <v>65.72</v>
      </c>
    </row>
    <row r="43">
      <c r="A43" s="2" t="n">
        <v>46153</v>
      </c>
      <c r="B43" t="inlineStr">
        <is>
          <t>VK-2026-0042</t>
        </is>
      </c>
      <c r="C43" t="inlineStr">
        <is>
          <t>Oost</t>
        </is>
      </c>
      <c r="D43" t="inlineStr">
        <is>
          <t>Schrijfwaren</t>
        </is>
      </c>
      <c r="E43" s="3" t="n">
        <v>205.5</v>
      </c>
      <c r="F43" s="3" t="n">
        <v>74.81999999999999</v>
      </c>
    </row>
    <row r="44">
      <c r="A44" s="2" t="n">
        <v>46153</v>
      </c>
      <c r="B44" t="inlineStr">
        <is>
          <t>VK-2026-0043</t>
        </is>
      </c>
      <c r="C44" t="inlineStr">
        <is>
          <t>Zuid</t>
        </is>
      </c>
      <c r="D44" t="inlineStr">
        <is>
          <t>Papier en enveloppen</t>
        </is>
      </c>
      <c r="E44" s="3" t="n">
        <v>212.18</v>
      </c>
      <c r="F44" s="3" t="n">
        <v>50.99</v>
      </c>
    </row>
    <row r="45">
      <c r="A45" s="2" t="n">
        <v>46153</v>
      </c>
      <c r="B45" t="inlineStr">
        <is>
          <t>VK-2026-0044</t>
        </is>
      </c>
      <c r="C45" t="inlineStr">
        <is>
          <t>Zuid</t>
        </is>
      </c>
      <c r="D45" t="inlineStr">
        <is>
          <t>Archivering</t>
        </is>
      </c>
      <c r="E45" s="3" t="n">
        <v>148.33</v>
      </c>
      <c r="F45" s="3" t="n">
        <v>35.54</v>
      </c>
    </row>
    <row r="46">
      <c r="A46" s="2" t="n">
        <v>46153</v>
      </c>
      <c r="B46" t="inlineStr">
        <is>
          <t>VK-2026-0045</t>
        </is>
      </c>
      <c r="C46" t="inlineStr">
        <is>
          <t>West</t>
        </is>
      </c>
      <c r="D46" t="inlineStr">
        <is>
          <t>Schrijfwaren</t>
        </is>
      </c>
      <c r="E46" s="3" t="n">
        <v>76.03</v>
      </c>
      <c r="F46" s="3" t="n">
        <v>29.52</v>
      </c>
    </row>
    <row r="47">
      <c r="A47" s="2" t="n">
        <v>46153</v>
      </c>
      <c r="B47" t="inlineStr">
        <is>
          <t>VK-2026-0046</t>
        </is>
      </c>
      <c r="C47" t="inlineStr">
        <is>
          <t>West</t>
        </is>
      </c>
      <c r="D47" t="inlineStr">
        <is>
          <t>Kantoormeubilair</t>
        </is>
      </c>
      <c r="E47" s="3" t="n">
        <v>483.69</v>
      </c>
      <c r="F47" s="3" t="n">
        <v>164.95</v>
      </c>
    </row>
    <row r="48">
      <c r="A48" s="2" t="n">
        <v>46153</v>
      </c>
      <c r="B48" t="inlineStr">
        <is>
          <t>VK-2026-0047</t>
        </is>
      </c>
      <c r="C48" t="inlineStr">
        <is>
          <t>West</t>
        </is>
      </c>
      <c r="D48" t="inlineStr">
        <is>
          <t>Printers en toner</t>
        </is>
      </c>
      <c r="E48" s="3" t="n">
        <v>280.63</v>
      </c>
      <c r="F48" s="3" t="n">
        <v>44.17</v>
      </c>
    </row>
    <row r="49">
      <c r="A49" s="2" t="n">
        <v>46154</v>
      </c>
      <c r="B49" t="inlineStr">
        <is>
          <t>VK-2026-0048</t>
        </is>
      </c>
      <c r="C49" t="inlineStr">
        <is>
          <t>Noord</t>
        </is>
      </c>
      <c r="D49" t="inlineStr">
        <is>
          <t>Schrijfwaren</t>
        </is>
      </c>
      <c r="E49" s="3" t="n">
        <v>209.42</v>
      </c>
      <c r="F49" s="3" t="n">
        <v>63.21</v>
      </c>
    </row>
    <row r="50">
      <c r="A50" s="2" t="n">
        <v>46154</v>
      </c>
      <c r="B50" t="inlineStr">
        <is>
          <t>VK-2026-0049</t>
        </is>
      </c>
      <c r="C50" t="inlineStr">
        <is>
          <t>Oost</t>
        </is>
      </c>
      <c r="D50" t="inlineStr">
        <is>
          <t>Printers en toner</t>
        </is>
      </c>
      <c r="E50" s="3" t="n">
        <v>637.74</v>
      </c>
      <c r="F50" s="3" t="n">
        <v>102.01</v>
      </c>
    </row>
    <row r="51">
      <c r="A51" s="2" t="n">
        <v>46154</v>
      </c>
      <c r="B51" t="inlineStr">
        <is>
          <t>VK-2026-0050</t>
        </is>
      </c>
      <c r="C51" t="inlineStr">
        <is>
          <t>Oost</t>
        </is>
      </c>
      <c r="D51" t="inlineStr">
        <is>
          <t>Schrijfwaren</t>
        </is>
      </c>
      <c r="E51" s="3" t="n">
        <v>40.88</v>
      </c>
      <c r="F51" s="3" t="n">
        <v>14.36</v>
      </c>
    </row>
    <row r="52">
      <c r="A52" s="2" t="n">
        <v>46154</v>
      </c>
      <c r="B52" t="inlineStr">
        <is>
          <t>VK-2026-0051</t>
        </is>
      </c>
      <c r="C52" t="inlineStr">
        <is>
          <t>Zuid</t>
        </is>
      </c>
      <c r="D52" t="inlineStr">
        <is>
          <t>Schrijfwaren</t>
        </is>
      </c>
      <c r="E52" s="3" t="n">
        <v>114.69</v>
      </c>
      <c r="F52" s="3" t="n">
        <v>42.47</v>
      </c>
    </row>
    <row r="53">
      <c r="A53" s="2" t="n">
        <v>46154</v>
      </c>
      <c r="B53" t="inlineStr">
        <is>
          <t>VK-2026-0052</t>
        </is>
      </c>
      <c r="C53" t="inlineStr">
        <is>
          <t>Zuid</t>
        </is>
      </c>
      <c r="D53" t="inlineStr">
        <is>
          <t>Schrijfwaren</t>
        </is>
      </c>
      <c r="E53" s="3" t="n">
        <v>242.71</v>
      </c>
      <c r="F53" s="3" t="n">
        <v>94.05</v>
      </c>
    </row>
    <row r="54">
      <c r="A54" s="2" t="n">
        <v>46154</v>
      </c>
      <c r="B54" t="inlineStr">
        <is>
          <t>VK-2026-0053</t>
        </is>
      </c>
      <c r="C54" t="inlineStr">
        <is>
          <t>West</t>
        </is>
      </c>
      <c r="D54" t="inlineStr">
        <is>
          <t>Printers en toner</t>
        </is>
      </c>
      <c r="E54" s="3" t="n">
        <v>249.66</v>
      </c>
      <c r="F54" s="3" t="n">
        <v>40.36</v>
      </c>
    </row>
    <row r="55">
      <c r="A55" s="2" t="n">
        <v>46154</v>
      </c>
      <c r="B55" t="inlineStr">
        <is>
          <t>VK-2026-0054</t>
        </is>
      </c>
      <c r="C55" t="inlineStr">
        <is>
          <t>West</t>
        </is>
      </c>
      <c r="D55" t="inlineStr">
        <is>
          <t>Papier en enveloppen</t>
        </is>
      </c>
      <c r="E55" s="3" t="n">
        <v>248.78</v>
      </c>
      <c r="F55" s="3" t="n">
        <v>51.98</v>
      </c>
    </row>
    <row r="56">
      <c r="A56" s="2" t="n">
        <v>46155</v>
      </c>
      <c r="B56" t="inlineStr">
        <is>
          <t>VK-2026-0055</t>
        </is>
      </c>
      <c r="C56" t="inlineStr">
        <is>
          <t>Noord</t>
        </is>
      </c>
      <c r="D56" t="inlineStr">
        <is>
          <t>Papier en enveloppen</t>
        </is>
      </c>
      <c r="E56" s="3" t="n">
        <v>246.31</v>
      </c>
      <c r="F56" s="3" t="n">
        <v>54.74</v>
      </c>
    </row>
    <row r="57">
      <c r="A57" s="2" t="n">
        <v>46155</v>
      </c>
      <c r="B57" t="inlineStr">
        <is>
          <t>VK-2026-0056</t>
        </is>
      </c>
      <c r="C57" t="inlineStr">
        <is>
          <t>Noord</t>
        </is>
      </c>
      <c r="D57" t="inlineStr">
        <is>
          <t>Papier en enveloppen</t>
        </is>
      </c>
      <c r="E57" s="3" t="n">
        <v>311.12</v>
      </c>
      <c r="F57" s="3" t="n">
        <v>67.84999999999999</v>
      </c>
    </row>
    <row r="58">
      <c r="A58" s="2" t="n">
        <v>46155</v>
      </c>
      <c r="B58" t="inlineStr">
        <is>
          <t>VK-2026-0057</t>
        </is>
      </c>
      <c r="C58" t="inlineStr">
        <is>
          <t>Zuid</t>
        </is>
      </c>
      <c r="D58" t="inlineStr">
        <is>
          <t>Schrijfwaren</t>
        </is>
      </c>
      <c r="E58" s="3" t="n">
        <v>233.85</v>
      </c>
      <c r="F58" s="3" t="n">
        <v>71.59</v>
      </c>
    </row>
    <row r="59">
      <c r="A59" s="2" t="n">
        <v>46155</v>
      </c>
      <c r="B59" t="inlineStr">
        <is>
          <t>VK-2026-0058</t>
        </is>
      </c>
      <c r="C59" t="inlineStr">
        <is>
          <t>Zuid</t>
        </is>
      </c>
      <c r="D59" t="inlineStr">
        <is>
          <t>Kantoormeubilair</t>
        </is>
      </c>
      <c r="E59" s="3" t="n">
        <v>1577.15</v>
      </c>
      <c r="F59" s="3" t="n">
        <v>450.81</v>
      </c>
    </row>
    <row r="60">
      <c r="A60" s="2" t="n">
        <v>46155</v>
      </c>
      <c r="B60" t="inlineStr">
        <is>
          <t>VK-2026-0059</t>
        </is>
      </c>
      <c r="C60" t="inlineStr">
        <is>
          <t>Zuid</t>
        </is>
      </c>
      <c r="D60" t="inlineStr">
        <is>
          <t>Papier en enveloppen</t>
        </is>
      </c>
      <c r="E60" s="3" t="n">
        <v>370.2</v>
      </c>
      <c r="F60" s="3" t="n">
        <v>81.95999999999999</v>
      </c>
    </row>
    <row r="61">
      <c r="A61" s="2" t="n">
        <v>46155</v>
      </c>
      <c r="B61" t="inlineStr">
        <is>
          <t>VK-2026-0060</t>
        </is>
      </c>
      <c r="C61" t="inlineStr">
        <is>
          <t>West</t>
        </is>
      </c>
      <c r="D61" t="inlineStr">
        <is>
          <t>Schrijfwaren</t>
        </is>
      </c>
      <c r="E61" s="3" t="n">
        <v>251.96</v>
      </c>
      <c r="F61" s="3" t="n">
        <v>91.04000000000001</v>
      </c>
    </row>
    <row r="62">
      <c r="A62" s="2" t="n">
        <v>46155</v>
      </c>
      <c r="B62" t="inlineStr">
        <is>
          <t>VK-2026-0061</t>
        </is>
      </c>
      <c r="C62" t="inlineStr">
        <is>
          <t>West</t>
        </is>
      </c>
      <c r="D62" t="inlineStr">
        <is>
          <t>Archivering</t>
        </is>
      </c>
      <c r="E62" s="3" t="n">
        <v>134.71</v>
      </c>
      <c r="F62" s="3" t="n">
        <v>42.02</v>
      </c>
    </row>
    <row r="63">
      <c r="A63" s="2" t="n">
        <v>46156</v>
      </c>
      <c r="B63" t="inlineStr">
        <is>
          <t>VK-2026-0062</t>
        </is>
      </c>
      <c r="C63" t="inlineStr">
        <is>
          <t>Noord</t>
        </is>
      </c>
      <c r="D63" t="inlineStr">
        <is>
          <t>Schrijfwaren</t>
        </is>
      </c>
      <c r="E63" s="3" t="n">
        <v>125.13</v>
      </c>
      <c r="F63" s="3" t="n">
        <v>40.11</v>
      </c>
    </row>
    <row r="64">
      <c r="A64" s="2" t="n">
        <v>46156</v>
      </c>
      <c r="B64" t="inlineStr">
        <is>
          <t>VK-2026-0063</t>
        </is>
      </c>
      <c r="C64" t="inlineStr">
        <is>
          <t>Noord</t>
        </is>
      </c>
      <c r="D64" t="inlineStr">
        <is>
          <t>Schrijfwaren</t>
        </is>
      </c>
      <c r="E64" s="3" t="n">
        <v>118.36</v>
      </c>
      <c r="F64" s="3" t="n">
        <v>41.22</v>
      </c>
    </row>
    <row r="65">
      <c r="A65" s="2" t="n">
        <v>46156</v>
      </c>
      <c r="B65" t="inlineStr">
        <is>
          <t>VK-2026-0064</t>
        </is>
      </c>
      <c r="C65" t="inlineStr">
        <is>
          <t>Oost</t>
        </is>
      </c>
      <c r="D65" t="inlineStr">
        <is>
          <t>Papier en enveloppen</t>
        </is>
      </c>
      <c r="E65" s="3" t="n">
        <v>139.98</v>
      </c>
      <c r="F65" s="3" t="n">
        <v>28.75</v>
      </c>
    </row>
    <row r="66">
      <c r="A66" s="2" t="n">
        <v>46156</v>
      </c>
      <c r="B66" t="inlineStr">
        <is>
          <t>VK-2026-0065</t>
        </is>
      </c>
      <c r="C66" t="inlineStr">
        <is>
          <t>Zuid</t>
        </is>
      </c>
      <c r="D66" t="inlineStr">
        <is>
          <t>Schrijfwaren</t>
        </is>
      </c>
      <c r="E66" s="3" t="n">
        <v>111.85</v>
      </c>
      <c r="F66" s="3" t="n">
        <v>36.03</v>
      </c>
    </row>
    <row r="67">
      <c r="A67" s="2" t="n">
        <v>46156</v>
      </c>
      <c r="B67" t="inlineStr">
        <is>
          <t>VK-2026-0066</t>
        </is>
      </c>
      <c r="C67" t="inlineStr">
        <is>
          <t>Zuid</t>
        </is>
      </c>
      <c r="D67" t="inlineStr">
        <is>
          <t>Kantoormeubilair</t>
        </is>
      </c>
      <c r="E67" s="3" t="n">
        <v>1437.57</v>
      </c>
      <c r="F67" s="3" t="n">
        <v>495.98</v>
      </c>
    </row>
    <row r="68">
      <c r="A68" s="2" t="n">
        <v>46156</v>
      </c>
      <c r="B68" t="inlineStr">
        <is>
          <t>VK-2026-0067</t>
        </is>
      </c>
      <c r="C68" t="inlineStr">
        <is>
          <t>West</t>
        </is>
      </c>
      <c r="D68" t="inlineStr">
        <is>
          <t>Schrijfwaren</t>
        </is>
      </c>
      <c r="E68" s="3" t="n">
        <v>249.83</v>
      </c>
      <c r="F68" s="3" t="n">
        <v>91.25</v>
      </c>
    </row>
    <row r="69">
      <c r="A69" s="2" t="n">
        <v>46156</v>
      </c>
      <c r="B69" t="inlineStr">
        <is>
          <t>VK-2026-0068</t>
        </is>
      </c>
      <c r="C69" t="inlineStr">
        <is>
          <t>West</t>
        </is>
      </c>
      <c r="D69" t="inlineStr">
        <is>
          <t>Papier en enveloppen</t>
        </is>
      </c>
      <c r="E69" s="3" t="n">
        <v>207.37</v>
      </c>
      <c r="F69" s="3" t="n">
        <v>41.24</v>
      </c>
    </row>
    <row r="70">
      <c r="A70" s="2" t="n">
        <v>46157</v>
      </c>
      <c r="B70" t="inlineStr">
        <is>
          <t>VK-2026-0069</t>
        </is>
      </c>
      <c r="C70" t="inlineStr">
        <is>
          <t>Zuid</t>
        </is>
      </c>
      <c r="D70" t="inlineStr">
        <is>
          <t>Papier en enveloppen</t>
        </is>
      </c>
      <c r="E70" s="3" t="n">
        <v>93.53</v>
      </c>
      <c r="F70" s="3" t="n">
        <v>22.79</v>
      </c>
    </row>
    <row r="71">
      <c r="A71" s="2" t="n">
        <v>46157</v>
      </c>
      <c r="B71" t="inlineStr">
        <is>
          <t>VK-2026-0070</t>
        </is>
      </c>
      <c r="C71" t="inlineStr">
        <is>
          <t>Zuid</t>
        </is>
      </c>
      <c r="D71" t="inlineStr">
        <is>
          <t>Schrijfwaren</t>
        </is>
      </c>
      <c r="E71" s="3" t="n">
        <v>112.12</v>
      </c>
      <c r="F71" s="3" t="n">
        <v>38.51</v>
      </c>
    </row>
    <row r="72">
      <c r="A72" s="2" t="n">
        <v>46157</v>
      </c>
      <c r="B72" t="inlineStr">
        <is>
          <t>VK-2026-0071</t>
        </is>
      </c>
      <c r="C72" t="inlineStr">
        <is>
          <t>West</t>
        </is>
      </c>
      <c r="D72" t="inlineStr">
        <is>
          <t>Kantoormeubilair</t>
        </is>
      </c>
      <c r="E72" s="3" t="n">
        <v>1106.35</v>
      </c>
      <c r="F72" s="3" t="n">
        <v>293</v>
      </c>
    </row>
    <row r="73">
      <c r="A73" s="2" t="n">
        <v>46160</v>
      </c>
      <c r="B73" t="inlineStr">
        <is>
          <t>VK-2026-0072</t>
        </is>
      </c>
      <c r="C73" t="inlineStr">
        <is>
          <t>Noord</t>
        </is>
      </c>
      <c r="D73" t="inlineStr">
        <is>
          <t>Printers en toner</t>
        </is>
      </c>
      <c r="E73" s="3" t="n">
        <v>693.11</v>
      </c>
      <c r="F73" s="3" t="n">
        <v>112.68</v>
      </c>
    </row>
    <row r="74">
      <c r="A74" s="2" t="n">
        <v>46160</v>
      </c>
      <c r="B74" t="inlineStr">
        <is>
          <t>VK-2026-0073</t>
        </is>
      </c>
      <c r="C74" t="inlineStr">
        <is>
          <t>Oost</t>
        </is>
      </c>
      <c r="D74" t="inlineStr">
        <is>
          <t>Schrijfwaren</t>
        </is>
      </c>
      <c r="E74" s="3" t="n">
        <v>210.74</v>
      </c>
      <c r="F74" s="3" t="n">
        <v>81.91</v>
      </c>
    </row>
    <row r="75">
      <c r="A75" s="2" t="n">
        <v>46160</v>
      </c>
      <c r="B75" t="inlineStr">
        <is>
          <t>VK-2026-0074</t>
        </is>
      </c>
      <c r="C75" t="inlineStr">
        <is>
          <t>Oost</t>
        </is>
      </c>
      <c r="D75" t="inlineStr">
        <is>
          <t>Papier en enveloppen</t>
        </is>
      </c>
      <c r="E75" s="3" t="n">
        <v>278.87</v>
      </c>
      <c r="F75" s="3" t="n">
        <v>68.37</v>
      </c>
    </row>
    <row r="76">
      <c r="A76" s="2" t="n">
        <v>46160</v>
      </c>
      <c r="B76" t="inlineStr">
        <is>
          <t>VK-2026-0075</t>
        </is>
      </c>
      <c r="C76" t="inlineStr">
        <is>
          <t>Oost</t>
        </is>
      </c>
      <c r="D76" t="inlineStr">
        <is>
          <t>Archivering</t>
        </is>
      </c>
      <c r="E76" s="3" t="n">
        <v>369.18</v>
      </c>
      <c r="F76" s="3" t="n">
        <v>107.69</v>
      </c>
    </row>
    <row r="77">
      <c r="A77" s="2" t="n">
        <v>46160</v>
      </c>
      <c r="B77" t="inlineStr">
        <is>
          <t>VK-2026-0076</t>
        </is>
      </c>
      <c r="C77" t="inlineStr">
        <is>
          <t>Zuid</t>
        </is>
      </c>
      <c r="D77" t="inlineStr">
        <is>
          <t>Archivering</t>
        </is>
      </c>
      <c r="E77" s="3" t="n">
        <v>175.11</v>
      </c>
      <c r="F77" s="3" t="n">
        <v>49.09</v>
      </c>
    </row>
    <row r="78">
      <c r="A78" s="2" t="n">
        <v>46160</v>
      </c>
      <c r="B78" t="inlineStr">
        <is>
          <t>VK-2026-0077</t>
        </is>
      </c>
      <c r="C78" t="inlineStr">
        <is>
          <t>West</t>
        </is>
      </c>
      <c r="D78" t="inlineStr">
        <is>
          <t>Papier en enveloppen</t>
        </is>
      </c>
      <c r="E78" s="3" t="n">
        <v>265.95</v>
      </c>
      <c r="F78" s="3" t="n">
        <v>66.45</v>
      </c>
    </row>
    <row r="79">
      <c r="A79" s="2" t="n">
        <v>46160</v>
      </c>
      <c r="B79" t="inlineStr">
        <is>
          <t>VK-2026-0078</t>
        </is>
      </c>
      <c r="C79" t="inlineStr">
        <is>
          <t>West</t>
        </is>
      </c>
      <c r="D79" t="inlineStr">
        <is>
          <t>Printers en toner</t>
        </is>
      </c>
      <c r="E79" s="3" t="n">
        <v>596.38</v>
      </c>
      <c r="F79" s="3" t="n">
        <v>120.18</v>
      </c>
    </row>
    <row r="80">
      <c r="A80" s="2" t="n">
        <v>46160</v>
      </c>
      <c r="B80" t="inlineStr">
        <is>
          <t>VK-2026-0079</t>
        </is>
      </c>
      <c r="C80" t="inlineStr">
        <is>
          <t>West</t>
        </is>
      </c>
      <c r="D80" t="inlineStr">
        <is>
          <t>Papier en enveloppen</t>
        </is>
      </c>
      <c r="E80" s="3" t="n">
        <v>126.63</v>
      </c>
      <c r="F80" s="3" t="n">
        <v>31.48</v>
      </c>
    </row>
    <row r="81">
      <c r="A81" s="2" t="n">
        <v>46161</v>
      </c>
      <c r="B81" t="inlineStr">
        <is>
          <t>VK-2026-0080</t>
        </is>
      </c>
      <c r="C81" t="inlineStr">
        <is>
          <t>Noord</t>
        </is>
      </c>
      <c r="D81" t="inlineStr">
        <is>
          <t>Printers en toner</t>
        </is>
      </c>
      <c r="E81" s="3" t="n">
        <v>597.52</v>
      </c>
      <c r="F81" s="3" t="n">
        <v>108.35</v>
      </c>
    </row>
    <row r="82">
      <c r="A82" s="2" t="n">
        <v>46161</v>
      </c>
      <c r="B82" t="inlineStr">
        <is>
          <t>VK-2026-0081</t>
        </is>
      </c>
      <c r="C82" t="inlineStr">
        <is>
          <t>Noord</t>
        </is>
      </c>
      <c r="D82" t="inlineStr">
        <is>
          <t>Printers en toner</t>
        </is>
      </c>
      <c r="E82" s="3" t="n">
        <v>661.3</v>
      </c>
      <c r="F82" s="3" t="n">
        <v>103.29</v>
      </c>
    </row>
    <row r="83">
      <c r="A83" s="2" t="n">
        <v>46161</v>
      </c>
      <c r="B83" t="inlineStr">
        <is>
          <t>VK-2026-0082</t>
        </is>
      </c>
      <c r="C83" t="inlineStr">
        <is>
          <t>Zuid</t>
        </is>
      </c>
      <c r="D83" t="inlineStr">
        <is>
          <t>Printers en toner</t>
        </is>
      </c>
      <c r="E83" s="3" t="n">
        <v>547.26</v>
      </c>
      <c r="F83" s="3" t="n">
        <v>88.84999999999999</v>
      </c>
    </row>
    <row r="84">
      <c r="A84" s="2" t="n">
        <v>46161</v>
      </c>
      <c r="B84" t="inlineStr">
        <is>
          <t>VK-2026-0083</t>
        </is>
      </c>
      <c r="C84" t="inlineStr">
        <is>
          <t>West</t>
        </is>
      </c>
      <c r="D84" t="inlineStr">
        <is>
          <t>Schrijfwaren</t>
        </is>
      </c>
      <c r="E84" s="3" t="n">
        <v>159.57</v>
      </c>
      <c r="F84" s="3" t="n">
        <v>54.69</v>
      </c>
    </row>
    <row r="85">
      <c r="A85" s="2" t="n">
        <v>46161</v>
      </c>
      <c r="B85" t="inlineStr">
        <is>
          <t>VK-2026-0084</t>
        </is>
      </c>
      <c r="C85" t="inlineStr">
        <is>
          <t>West</t>
        </is>
      </c>
      <c r="D85" t="inlineStr">
        <is>
          <t>Kantoormeubilair</t>
        </is>
      </c>
      <c r="E85" s="3" t="n">
        <v>1075.93</v>
      </c>
      <c r="F85" s="3" t="n">
        <v>295.26</v>
      </c>
    </row>
    <row r="86">
      <c r="A86" s="2" t="n">
        <v>46161</v>
      </c>
      <c r="B86" t="inlineStr">
        <is>
          <t>VK-2026-0085</t>
        </is>
      </c>
      <c r="C86" t="inlineStr">
        <is>
          <t>West</t>
        </is>
      </c>
      <c r="D86" t="inlineStr">
        <is>
          <t>Papier en enveloppen</t>
        </is>
      </c>
      <c r="E86" s="3" t="n">
        <v>210.42</v>
      </c>
      <c r="F86" s="3" t="n">
        <v>51.97</v>
      </c>
    </row>
    <row r="87">
      <c r="A87" s="2" t="n">
        <v>46161</v>
      </c>
      <c r="B87" t="inlineStr">
        <is>
          <t>VK-2026-0086</t>
        </is>
      </c>
      <c r="C87" t="inlineStr">
        <is>
          <t>West</t>
        </is>
      </c>
      <c r="D87" t="inlineStr">
        <is>
          <t>Printers en toner</t>
        </is>
      </c>
      <c r="E87" s="3" t="n">
        <v>290.94</v>
      </c>
      <c r="F87" s="3" t="n">
        <v>55.65</v>
      </c>
    </row>
    <row r="88">
      <c r="A88" s="2" t="n">
        <v>46162</v>
      </c>
      <c r="B88" t="inlineStr">
        <is>
          <t>VK-2026-0087</t>
        </is>
      </c>
      <c r="C88" t="inlineStr">
        <is>
          <t>Noord</t>
        </is>
      </c>
      <c r="D88" t="inlineStr">
        <is>
          <t>Papier en enveloppen</t>
        </is>
      </c>
      <c r="E88" s="3" t="n">
        <v>212.08</v>
      </c>
      <c r="F88" s="3" t="n">
        <v>45.65</v>
      </c>
    </row>
    <row r="89">
      <c r="A89" s="2" t="n">
        <v>46162</v>
      </c>
      <c r="B89" t="inlineStr">
        <is>
          <t>VK-2026-0088</t>
        </is>
      </c>
      <c r="C89" t="inlineStr">
        <is>
          <t>Noord</t>
        </is>
      </c>
      <c r="D89" t="inlineStr">
        <is>
          <t>Kantoormeubilair</t>
        </is>
      </c>
      <c r="E89" s="3" t="n">
        <v>710.64</v>
      </c>
      <c r="F89" s="3" t="n">
        <v>225.96</v>
      </c>
    </row>
    <row r="90">
      <c r="A90" s="2" t="n">
        <v>46162</v>
      </c>
      <c r="B90" t="inlineStr">
        <is>
          <t>VK-2026-0089</t>
        </is>
      </c>
      <c r="C90" t="inlineStr">
        <is>
          <t>Oost</t>
        </is>
      </c>
      <c r="D90" t="inlineStr">
        <is>
          <t>Kantoormeubilair</t>
        </is>
      </c>
      <c r="E90" s="3" t="n">
        <v>404.92</v>
      </c>
      <c r="F90" s="3" t="n">
        <v>113.22</v>
      </c>
    </row>
    <row r="91">
      <c r="A91" s="2" t="n">
        <v>46162</v>
      </c>
      <c r="B91" t="inlineStr">
        <is>
          <t>VK-2026-0090</t>
        </is>
      </c>
      <c r="C91" t="inlineStr">
        <is>
          <t>Oost</t>
        </is>
      </c>
      <c r="D91" t="inlineStr">
        <is>
          <t>Papier en enveloppen</t>
        </is>
      </c>
      <c r="E91" s="3" t="n">
        <v>95.05</v>
      </c>
      <c r="F91" s="3" t="n">
        <v>23.69</v>
      </c>
    </row>
    <row r="92">
      <c r="A92" s="2" t="n">
        <v>46162</v>
      </c>
      <c r="B92" t="inlineStr">
        <is>
          <t>VK-2026-0091</t>
        </is>
      </c>
      <c r="C92" t="inlineStr">
        <is>
          <t>Zuid</t>
        </is>
      </c>
      <c r="D92" t="inlineStr">
        <is>
          <t>Printers en toner</t>
        </is>
      </c>
      <c r="E92" s="3" t="n">
        <v>197.53</v>
      </c>
      <c r="F92" s="3" t="n">
        <v>37.84</v>
      </c>
    </row>
    <row r="93">
      <c r="A93" s="2" t="n">
        <v>46162</v>
      </c>
      <c r="B93" t="inlineStr">
        <is>
          <t>VK-2026-0092</t>
        </is>
      </c>
      <c r="C93" t="inlineStr">
        <is>
          <t>West</t>
        </is>
      </c>
      <c r="D93" t="inlineStr">
        <is>
          <t>Printers en toner</t>
        </is>
      </c>
      <c r="E93" s="3" t="n">
        <v>782.8</v>
      </c>
      <c r="F93" s="3" t="n">
        <v>122.58</v>
      </c>
    </row>
    <row r="94">
      <c r="A94" s="2" t="n">
        <v>46162</v>
      </c>
      <c r="B94" t="inlineStr">
        <is>
          <t>VK-2026-0093</t>
        </is>
      </c>
      <c r="C94" t="inlineStr">
        <is>
          <t>West</t>
        </is>
      </c>
      <c r="D94" t="inlineStr">
        <is>
          <t>Papier en enveloppen</t>
        </is>
      </c>
      <c r="E94" s="3" t="n">
        <v>106.45</v>
      </c>
      <c r="F94" s="3" t="n">
        <v>20.74</v>
      </c>
    </row>
    <row r="95">
      <c r="A95" s="2" t="n">
        <v>46162</v>
      </c>
      <c r="B95" t="inlineStr">
        <is>
          <t>VK-2026-0094</t>
        </is>
      </c>
      <c r="C95" t="inlineStr">
        <is>
          <t>West</t>
        </is>
      </c>
      <c r="D95" t="inlineStr">
        <is>
          <t>Printers en toner</t>
        </is>
      </c>
      <c r="E95" s="3" t="n">
        <v>792.9400000000001</v>
      </c>
      <c r="F95" s="3" t="n">
        <v>147.69</v>
      </c>
    </row>
    <row r="96">
      <c r="A96" s="2" t="n">
        <v>46163</v>
      </c>
      <c r="B96" t="inlineStr">
        <is>
          <t>VK-2026-0095</t>
        </is>
      </c>
      <c r="C96" t="inlineStr">
        <is>
          <t>Oost</t>
        </is>
      </c>
      <c r="D96" t="inlineStr">
        <is>
          <t>Printers en toner</t>
        </is>
      </c>
      <c r="E96" s="3" t="n">
        <v>497.58</v>
      </c>
      <c r="F96" s="3" t="n">
        <v>78.11</v>
      </c>
    </row>
    <row r="97">
      <c r="A97" s="2" t="n">
        <v>46163</v>
      </c>
      <c r="B97" t="inlineStr">
        <is>
          <t>VK-2026-0096</t>
        </is>
      </c>
      <c r="C97" t="inlineStr">
        <is>
          <t>Zuid</t>
        </is>
      </c>
      <c r="D97" t="inlineStr">
        <is>
          <t>Printers en toner</t>
        </is>
      </c>
      <c r="E97" s="3" t="n">
        <v>236.54</v>
      </c>
      <c r="F97" s="3" t="n">
        <v>47.13</v>
      </c>
    </row>
    <row r="98">
      <c r="A98" s="2" t="n">
        <v>46163</v>
      </c>
      <c r="B98" t="inlineStr">
        <is>
          <t>VK-2026-0097</t>
        </is>
      </c>
      <c r="C98" t="inlineStr">
        <is>
          <t>Zuid</t>
        </is>
      </c>
      <c r="D98" t="inlineStr">
        <is>
          <t>Schrijfwaren</t>
        </is>
      </c>
      <c r="E98" s="3" t="n">
        <v>180.06</v>
      </c>
      <c r="F98" s="3" t="n">
        <v>61.7</v>
      </c>
    </row>
    <row r="99">
      <c r="A99" s="2" t="n">
        <v>46163</v>
      </c>
      <c r="B99" t="inlineStr">
        <is>
          <t>VK-2026-0098</t>
        </is>
      </c>
      <c r="C99" t="inlineStr">
        <is>
          <t>West</t>
        </is>
      </c>
      <c r="D99" t="inlineStr">
        <is>
          <t>Printers en toner</t>
        </is>
      </c>
      <c r="E99" s="3" t="n">
        <v>614.02</v>
      </c>
      <c r="F99" s="3" t="n">
        <v>103.7</v>
      </c>
    </row>
    <row r="100">
      <c r="A100" s="2" t="n">
        <v>46163</v>
      </c>
      <c r="B100" t="inlineStr">
        <is>
          <t>VK-2026-0099</t>
        </is>
      </c>
      <c r="C100" t="inlineStr">
        <is>
          <t>West</t>
        </is>
      </c>
      <c r="D100" t="inlineStr">
        <is>
          <t>Papier en enveloppen</t>
        </is>
      </c>
      <c r="E100" s="3" t="n">
        <v>321.21</v>
      </c>
      <c r="F100" s="3" t="n">
        <v>63.78</v>
      </c>
    </row>
    <row r="101">
      <c r="A101" s="2" t="n">
        <v>46163</v>
      </c>
      <c r="B101" t="inlineStr">
        <is>
          <t>VK-2026-0100</t>
        </is>
      </c>
      <c r="C101" t="inlineStr">
        <is>
          <t>West</t>
        </is>
      </c>
      <c r="D101" t="inlineStr">
        <is>
          <t>Papier en enveloppen</t>
        </is>
      </c>
      <c r="E101" s="3" t="n">
        <v>397.8</v>
      </c>
      <c r="F101" s="3" t="n">
        <v>81.81</v>
      </c>
    </row>
    <row r="102">
      <c r="A102" s="2" t="n">
        <v>46164</v>
      </c>
      <c r="B102" t="inlineStr">
        <is>
          <t>VK-2026-0101</t>
        </is>
      </c>
      <c r="C102" t="inlineStr">
        <is>
          <t>Noord</t>
        </is>
      </c>
      <c r="D102" t="inlineStr">
        <is>
          <t>Papier en enveloppen</t>
        </is>
      </c>
      <c r="E102" s="3" t="n">
        <v>104.72</v>
      </c>
      <c r="F102" s="3" t="n">
        <v>24.69</v>
      </c>
    </row>
    <row r="103">
      <c r="A103" s="2" t="n">
        <v>46164</v>
      </c>
      <c r="B103" t="inlineStr">
        <is>
          <t>VK-2026-0102</t>
        </is>
      </c>
      <c r="C103" t="inlineStr">
        <is>
          <t>Oost</t>
        </is>
      </c>
      <c r="D103" t="inlineStr">
        <is>
          <t>Papier en enveloppen</t>
        </is>
      </c>
      <c r="E103" s="3" t="n">
        <v>128.04</v>
      </c>
      <c r="F103" s="3" t="n">
        <v>32.28</v>
      </c>
    </row>
    <row r="104">
      <c r="A104" s="2" t="n">
        <v>46164</v>
      </c>
      <c r="B104" t="inlineStr">
        <is>
          <t>VK-2026-0103</t>
        </is>
      </c>
      <c r="C104" t="inlineStr">
        <is>
          <t>Zuid</t>
        </is>
      </c>
      <c r="D104" t="inlineStr">
        <is>
          <t>Printers en toner</t>
        </is>
      </c>
      <c r="E104" s="3" t="n">
        <v>290.19</v>
      </c>
      <c r="F104" s="3" t="n">
        <v>57.13</v>
      </c>
    </row>
    <row r="105">
      <c r="A105" s="2" t="n">
        <v>46164</v>
      </c>
      <c r="B105" t="inlineStr">
        <is>
          <t>VK-2026-0104</t>
        </is>
      </c>
      <c r="C105" t="inlineStr">
        <is>
          <t>Zuid</t>
        </is>
      </c>
      <c r="D105" t="inlineStr">
        <is>
          <t>Papier en enveloppen</t>
        </is>
      </c>
      <c r="E105" s="3" t="n">
        <v>163.83</v>
      </c>
      <c r="F105" s="3" t="n">
        <v>35.61</v>
      </c>
    </row>
    <row r="106">
      <c r="A106" s="2" t="n">
        <v>46164</v>
      </c>
      <c r="B106" t="inlineStr">
        <is>
          <t>VK-2026-0105</t>
        </is>
      </c>
      <c r="C106" t="inlineStr">
        <is>
          <t>West</t>
        </is>
      </c>
      <c r="D106" t="inlineStr">
        <is>
          <t>Papier en enveloppen</t>
        </is>
      </c>
      <c r="E106" s="3" t="n">
        <v>372.73</v>
      </c>
      <c r="F106" s="3" t="n">
        <v>84.63</v>
      </c>
    </row>
    <row r="107">
      <c r="A107" s="2" t="n">
        <v>46167</v>
      </c>
      <c r="B107" t="inlineStr">
        <is>
          <t>VK-2026-0106</t>
        </is>
      </c>
      <c r="C107" t="inlineStr">
        <is>
          <t>Noord</t>
        </is>
      </c>
      <c r="D107" t="inlineStr">
        <is>
          <t>Schrijfwaren</t>
        </is>
      </c>
      <c r="E107" s="3" t="n">
        <v>187.22</v>
      </c>
      <c r="F107" s="3" t="n">
        <v>69.19</v>
      </c>
    </row>
    <row r="108">
      <c r="A108" s="2" t="n">
        <v>46167</v>
      </c>
      <c r="B108" t="inlineStr">
        <is>
          <t>VK-2026-0107</t>
        </is>
      </c>
      <c r="C108" t="inlineStr">
        <is>
          <t>Oost</t>
        </is>
      </c>
      <c r="D108" t="inlineStr">
        <is>
          <t>Papier en enveloppen</t>
        </is>
      </c>
      <c r="E108" s="3" t="n">
        <v>80.01000000000001</v>
      </c>
      <c r="F108" s="3" t="n">
        <v>18.66</v>
      </c>
    </row>
    <row r="109">
      <c r="A109" s="2" t="n">
        <v>46167</v>
      </c>
      <c r="B109" t="inlineStr">
        <is>
          <t>VK-2026-0108</t>
        </is>
      </c>
      <c r="C109" t="inlineStr">
        <is>
          <t>Zuid</t>
        </is>
      </c>
      <c r="D109" t="inlineStr">
        <is>
          <t>Archivering</t>
        </is>
      </c>
      <c r="E109" s="3" t="n">
        <v>280.63</v>
      </c>
      <c r="F109" s="3" t="n">
        <v>80.95</v>
      </c>
    </row>
    <row r="110">
      <c r="A110" s="2" t="n">
        <v>46167</v>
      </c>
      <c r="B110" t="inlineStr">
        <is>
          <t>VK-2026-0109</t>
        </is>
      </c>
      <c r="C110" t="inlineStr">
        <is>
          <t>West</t>
        </is>
      </c>
      <c r="D110" t="inlineStr">
        <is>
          <t>Kantoormeubilair</t>
        </is>
      </c>
      <c r="E110" s="3" t="n">
        <v>1011.95</v>
      </c>
      <c r="F110" s="3" t="n">
        <v>308.95</v>
      </c>
    </row>
    <row r="111">
      <c r="A111" s="2" t="n">
        <v>46167</v>
      </c>
      <c r="B111" t="inlineStr">
        <is>
          <t>VK-2026-0110</t>
        </is>
      </c>
      <c r="C111" t="inlineStr">
        <is>
          <t>West</t>
        </is>
      </c>
      <c r="D111" t="inlineStr">
        <is>
          <t>Printers en toner</t>
        </is>
      </c>
      <c r="E111" s="3" t="n">
        <v>769.51</v>
      </c>
      <c r="F111" s="3" t="n">
        <v>136.22</v>
      </c>
    </row>
    <row r="112">
      <c r="A112" s="2" t="n">
        <v>46168</v>
      </c>
      <c r="B112" t="inlineStr">
        <is>
          <t>VK-2026-0111</t>
        </is>
      </c>
      <c r="C112" t="inlineStr">
        <is>
          <t>Noord</t>
        </is>
      </c>
      <c r="D112" t="inlineStr">
        <is>
          <t>Schrijfwaren</t>
        </is>
      </c>
      <c r="E112" s="3" t="n">
        <v>67.33</v>
      </c>
      <c r="F112" s="3" t="n">
        <v>21.7</v>
      </c>
    </row>
    <row r="113">
      <c r="A113" s="2" t="n">
        <v>46168</v>
      </c>
      <c r="B113" t="inlineStr">
        <is>
          <t>VK-2026-0112</t>
        </is>
      </c>
      <c r="C113" t="inlineStr">
        <is>
          <t>Oost</t>
        </is>
      </c>
      <c r="D113" t="inlineStr">
        <is>
          <t>Archivering</t>
        </is>
      </c>
      <c r="E113" s="3" t="n">
        <v>154.49</v>
      </c>
      <c r="F113" s="3" t="n">
        <v>49.45</v>
      </c>
    </row>
    <row r="114">
      <c r="A114" s="2" t="n">
        <v>46168</v>
      </c>
      <c r="B114" t="inlineStr">
        <is>
          <t>VK-2026-0113</t>
        </is>
      </c>
      <c r="C114" t="inlineStr">
        <is>
          <t>Oost</t>
        </is>
      </c>
      <c r="D114" t="inlineStr">
        <is>
          <t>Archivering</t>
        </is>
      </c>
      <c r="E114" s="3" t="n">
        <v>81.90000000000001</v>
      </c>
      <c r="F114" s="3" t="n">
        <v>23.34</v>
      </c>
    </row>
    <row r="115">
      <c r="A115" s="2" t="n">
        <v>46168</v>
      </c>
      <c r="B115" t="inlineStr">
        <is>
          <t>VK-2026-0114</t>
        </is>
      </c>
      <c r="C115" t="inlineStr">
        <is>
          <t>Zuid</t>
        </is>
      </c>
      <c r="D115" t="inlineStr">
        <is>
          <t>Schrijfwaren</t>
        </is>
      </c>
      <c r="E115" s="3" t="n">
        <v>142.02</v>
      </c>
      <c r="F115" s="3" t="n">
        <v>52.81</v>
      </c>
    </row>
    <row r="116">
      <c r="A116" s="2" t="n">
        <v>46168</v>
      </c>
      <c r="B116" t="inlineStr">
        <is>
          <t>VK-2026-0115</t>
        </is>
      </c>
      <c r="C116" t="inlineStr">
        <is>
          <t>Zuid</t>
        </is>
      </c>
      <c r="D116" t="inlineStr">
        <is>
          <t>Printers en toner</t>
        </is>
      </c>
      <c r="E116" s="3" t="n">
        <v>680.39</v>
      </c>
      <c r="F116" s="3" t="n">
        <v>124</v>
      </c>
    </row>
    <row r="117">
      <c r="A117" s="2" t="n">
        <v>46168</v>
      </c>
      <c r="B117" t="inlineStr">
        <is>
          <t>VK-2026-0116</t>
        </is>
      </c>
      <c r="C117" t="inlineStr">
        <is>
          <t>West</t>
        </is>
      </c>
      <c r="D117" t="inlineStr">
        <is>
          <t>Printers en toner</t>
        </is>
      </c>
      <c r="E117" s="3" t="n">
        <v>417.78</v>
      </c>
      <c r="F117" s="3" t="n">
        <v>81.91</v>
      </c>
    </row>
    <row r="118">
      <c r="A118" s="2" t="n">
        <v>46169</v>
      </c>
      <c r="B118" t="inlineStr">
        <is>
          <t>VK-2026-0117</t>
        </is>
      </c>
      <c r="C118" t="inlineStr">
        <is>
          <t>Noord</t>
        </is>
      </c>
      <c r="D118" t="inlineStr">
        <is>
          <t>Kantoormeubilair</t>
        </is>
      </c>
      <c r="E118" s="3" t="n">
        <v>374.03</v>
      </c>
      <c r="F118" s="3" t="n">
        <v>125.25</v>
      </c>
    </row>
    <row r="119">
      <c r="A119" s="2" t="n">
        <v>46169</v>
      </c>
      <c r="B119" t="inlineStr">
        <is>
          <t>VK-2026-0118</t>
        </is>
      </c>
      <c r="C119" t="inlineStr">
        <is>
          <t>Noord</t>
        </is>
      </c>
      <c r="D119" t="inlineStr">
        <is>
          <t>Printers en toner</t>
        </is>
      </c>
      <c r="E119" s="3" t="n">
        <v>655.16</v>
      </c>
      <c r="F119" s="3" t="n">
        <v>104.73</v>
      </c>
    </row>
    <row r="120">
      <c r="A120" s="2" t="n">
        <v>46169</v>
      </c>
      <c r="B120" t="inlineStr">
        <is>
          <t>VK-2026-0119</t>
        </is>
      </c>
      <c r="C120" t="inlineStr">
        <is>
          <t>Zuid</t>
        </is>
      </c>
      <c r="D120" t="inlineStr">
        <is>
          <t>Archivering</t>
        </is>
      </c>
      <c r="E120" s="3" t="n">
        <v>117.57</v>
      </c>
      <c r="F120" s="3" t="n">
        <v>32.64</v>
      </c>
    </row>
    <row r="121">
      <c r="A121" s="2" t="n">
        <v>46169</v>
      </c>
      <c r="B121" t="inlineStr">
        <is>
          <t>VK-2026-0120</t>
        </is>
      </c>
      <c r="C121" t="inlineStr">
        <is>
          <t>West</t>
        </is>
      </c>
      <c r="D121" t="inlineStr">
        <is>
          <t>Papier en enveloppen</t>
        </is>
      </c>
      <c r="E121" s="3" t="n">
        <v>146.68</v>
      </c>
      <c r="F121" s="3" t="n">
        <v>28.08</v>
      </c>
    </row>
    <row r="122">
      <c r="A122" s="2" t="n">
        <v>46170</v>
      </c>
      <c r="B122" t="inlineStr">
        <is>
          <t>VK-2026-0121</t>
        </is>
      </c>
      <c r="C122" t="inlineStr">
        <is>
          <t>Noord</t>
        </is>
      </c>
      <c r="D122" t="inlineStr">
        <is>
          <t>Printers en toner</t>
        </is>
      </c>
      <c r="E122" s="3" t="n">
        <v>239.65</v>
      </c>
      <c r="F122" s="3" t="n">
        <v>41.71</v>
      </c>
    </row>
    <row r="123">
      <c r="A123" s="2" t="n">
        <v>46170</v>
      </c>
      <c r="B123" t="inlineStr">
        <is>
          <t>VK-2026-0122</t>
        </is>
      </c>
      <c r="C123" t="inlineStr">
        <is>
          <t>Noord</t>
        </is>
      </c>
      <c r="D123" t="inlineStr">
        <is>
          <t>Archivering</t>
        </is>
      </c>
      <c r="E123" s="3" t="n">
        <v>129.26</v>
      </c>
      <c r="F123" s="3" t="n">
        <v>38.11</v>
      </c>
    </row>
    <row r="124">
      <c r="A124" s="2" t="n">
        <v>46170</v>
      </c>
      <c r="B124" t="inlineStr">
        <is>
          <t>VK-2026-0123</t>
        </is>
      </c>
      <c r="C124" t="inlineStr">
        <is>
          <t>Oost</t>
        </is>
      </c>
      <c r="D124" t="inlineStr">
        <is>
          <t>Schrijfwaren</t>
        </is>
      </c>
      <c r="E124" s="3" t="n">
        <v>216.13</v>
      </c>
      <c r="F124" s="3" t="n">
        <v>71.25</v>
      </c>
    </row>
    <row r="125">
      <c r="A125" s="2" t="n">
        <v>46170</v>
      </c>
      <c r="B125" t="inlineStr">
        <is>
          <t>VK-2026-0124</t>
        </is>
      </c>
      <c r="C125" t="inlineStr">
        <is>
          <t>Oost</t>
        </is>
      </c>
      <c r="D125" t="inlineStr">
        <is>
          <t>Papier en enveloppen</t>
        </is>
      </c>
      <c r="E125" s="3" t="n">
        <v>301.13</v>
      </c>
      <c r="F125" s="3" t="n">
        <v>62.11</v>
      </c>
    </row>
    <row r="126">
      <c r="A126" s="2" t="n">
        <v>46170</v>
      </c>
      <c r="B126" t="inlineStr">
        <is>
          <t>VK-2026-0125</t>
        </is>
      </c>
      <c r="C126" t="inlineStr">
        <is>
          <t>Zuid</t>
        </is>
      </c>
      <c r="D126" t="inlineStr">
        <is>
          <t>Schrijfwaren</t>
        </is>
      </c>
      <c r="E126" s="3" t="n">
        <v>218.92</v>
      </c>
      <c r="F126" s="3" t="n">
        <v>68.73999999999999</v>
      </c>
    </row>
    <row r="127">
      <c r="A127" s="2" t="n">
        <v>46170</v>
      </c>
      <c r="B127" t="inlineStr">
        <is>
          <t>VK-2026-0126</t>
        </is>
      </c>
      <c r="C127" t="inlineStr">
        <is>
          <t>Zuid</t>
        </is>
      </c>
      <c r="D127" t="inlineStr">
        <is>
          <t>Kantoormeubilair</t>
        </is>
      </c>
      <c r="E127" s="3" t="n">
        <v>874.75</v>
      </c>
      <c r="F127" s="3" t="n">
        <v>261.05</v>
      </c>
    </row>
    <row r="128">
      <c r="A128" s="2" t="n">
        <v>46170</v>
      </c>
      <c r="B128" t="inlineStr">
        <is>
          <t>VK-2026-0127</t>
        </is>
      </c>
      <c r="C128" t="inlineStr">
        <is>
          <t>West</t>
        </is>
      </c>
      <c r="D128" t="inlineStr">
        <is>
          <t>Papier en enveloppen</t>
        </is>
      </c>
      <c r="E128" s="3" t="n">
        <v>376.73</v>
      </c>
      <c r="F128" s="3" t="n">
        <v>77.58</v>
      </c>
    </row>
    <row r="129">
      <c r="A129" s="2" t="n">
        <v>46170</v>
      </c>
      <c r="B129" t="inlineStr">
        <is>
          <t>VK-2026-0128</t>
        </is>
      </c>
      <c r="C129" t="inlineStr">
        <is>
          <t>West</t>
        </is>
      </c>
      <c r="D129" t="inlineStr">
        <is>
          <t>Schrijfwaren</t>
        </is>
      </c>
      <c r="E129" s="3" t="n">
        <v>59</v>
      </c>
      <c r="F129" s="3" t="n">
        <v>17.4</v>
      </c>
    </row>
    <row r="130">
      <c r="A130" s="2" t="n">
        <v>46171</v>
      </c>
      <c r="B130" t="inlineStr">
        <is>
          <t>VK-2026-0129</t>
        </is>
      </c>
      <c r="C130" t="inlineStr">
        <is>
          <t>Noord</t>
        </is>
      </c>
      <c r="D130" t="inlineStr">
        <is>
          <t>Archivering</t>
        </is>
      </c>
      <c r="E130" s="3" t="n">
        <v>158.12</v>
      </c>
      <c r="F130" s="3" t="n">
        <v>38.04</v>
      </c>
    </row>
    <row r="131">
      <c r="A131" s="2" t="n">
        <v>46171</v>
      </c>
      <c r="B131" t="inlineStr">
        <is>
          <t>VK-2026-0130</t>
        </is>
      </c>
      <c r="C131" t="inlineStr">
        <is>
          <t>Oost</t>
        </is>
      </c>
      <c r="D131" t="inlineStr">
        <is>
          <t>Schrijfwaren</t>
        </is>
      </c>
      <c r="E131" s="3" t="n">
        <v>148.21</v>
      </c>
      <c r="F131" s="3" t="n">
        <v>50.19</v>
      </c>
    </row>
    <row r="132">
      <c r="A132" s="2" t="n">
        <v>46171</v>
      </c>
      <c r="B132" t="inlineStr">
        <is>
          <t>VK-2026-0131</t>
        </is>
      </c>
      <c r="C132" t="inlineStr">
        <is>
          <t>Oost</t>
        </is>
      </c>
      <c r="D132" t="inlineStr">
        <is>
          <t>Kantoormeubilair</t>
        </is>
      </c>
      <c r="E132" s="3" t="n">
        <v>556.45</v>
      </c>
      <c r="F132" s="3" t="n">
        <v>153.48</v>
      </c>
    </row>
    <row r="133">
      <c r="A133" s="2" t="n">
        <v>46171</v>
      </c>
      <c r="B133" t="inlineStr">
        <is>
          <t>VK-2026-0132</t>
        </is>
      </c>
      <c r="C133" t="inlineStr">
        <is>
          <t>Oost</t>
        </is>
      </c>
      <c r="D133" t="inlineStr">
        <is>
          <t>Kantoormeubilair</t>
        </is>
      </c>
      <c r="E133" s="3" t="n">
        <v>1166.8</v>
      </c>
      <c r="F133" s="3" t="n">
        <v>339.33</v>
      </c>
    </row>
    <row r="134">
      <c r="A134" s="2" t="n">
        <v>46171</v>
      </c>
      <c r="B134" t="inlineStr">
        <is>
          <t>VK-2026-0133</t>
        </is>
      </c>
      <c r="C134" t="inlineStr">
        <is>
          <t>Zuid</t>
        </is>
      </c>
      <c r="D134" t="inlineStr">
        <is>
          <t>Kantoormeubilair</t>
        </is>
      </c>
      <c r="E134" s="3" t="n">
        <v>681.21</v>
      </c>
      <c r="F134" s="3" t="n">
        <v>224.47</v>
      </c>
    </row>
    <row r="135">
      <c r="A135" s="2" t="n">
        <v>46171</v>
      </c>
      <c r="B135" t="inlineStr">
        <is>
          <t>VK-2026-0134</t>
        </is>
      </c>
      <c r="C135" t="inlineStr">
        <is>
          <t>Zuid</t>
        </is>
      </c>
      <c r="D135" t="inlineStr">
        <is>
          <t>Kantoormeubilair</t>
        </is>
      </c>
      <c r="E135" s="3" t="n">
        <v>351.04</v>
      </c>
      <c r="F135" s="3" t="n">
        <v>123.96</v>
      </c>
    </row>
    <row r="136">
      <c r="A136" s="2" t="n">
        <v>46171</v>
      </c>
      <c r="B136" t="inlineStr">
        <is>
          <t>VK-2026-0135</t>
        </is>
      </c>
      <c r="C136" t="inlineStr">
        <is>
          <t>West</t>
        </is>
      </c>
      <c r="D136" t="inlineStr">
        <is>
          <t>Printers en toner</t>
        </is>
      </c>
      <c r="E136" s="3" t="n">
        <v>330.32</v>
      </c>
      <c r="F136" s="3" t="n">
        <v>65.89</v>
      </c>
    </row>
    <row r="137">
      <c r="A137" s="2" t="n">
        <v>46171</v>
      </c>
      <c r="B137" t="inlineStr">
        <is>
          <t>VK-2026-0136</t>
        </is>
      </c>
      <c r="C137" t="inlineStr">
        <is>
          <t>West</t>
        </is>
      </c>
      <c r="D137" t="inlineStr">
        <is>
          <t>Papier en enveloppen</t>
        </is>
      </c>
      <c r="E137" s="3" t="n">
        <v>294.11</v>
      </c>
      <c r="F137" s="3" t="n">
        <v>69.81</v>
      </c>
    </row>
    <row r="138">
      <c r="A138" s="2" t="n">
        <v>46171</v>
      </c>
      <c r="B138" t="inlineStr">
        <is>
          <t>VK-2026-0137</t>
        </is>
      </c>
      <c r="C138" t="inlineStr">
        <is>
          <t>West</t>
        </is>
      </c>
      <c r="D138" t="inlineStr">
        <is>
          <t>Papier en enveloppen</t>
        </is>
      </c>
      <c r="E138" s="3" t="n">
        <v>277.91</v>
      </c>
      <c r="F138" s="3" t="n">
        <v>55.3</v>
      </c>
    </row>
    <row r="139">
      <c r="A139" s="2" t="n">
        <v>46174</v>
      </c>
      <c r="B139" t="inlineStr">
        <is>
          <t>VK-2026-0138</t>
        </is>
      </c>
      <c r="C139" t="inlineStr">
        <is>
          <t>Noord</t>
        </is>
      </c>
      <c r="D139" t="inlineStr">
        <is>
          <t>Printers en toner</t>
        </is>
      </c>
      <c r="E139" s="3" t="n">
        <v>820.5599999999999</v>
      </c>
      <c r="F139" s="3" t="n">
        <v>137.12</v>
      </c>
    </row>
    <row r="140">
      <c r="A140" s="2" t="n">
        <v>46174</v>
      </c>
      <c r="B140" t="inlineStr">
        <is>
          <t>VK-2026-0139</t>
        </is>
      </c>
      <c r="C140" t="inlineStr">
        <is>
          <t>Zuid</t>
        </is>
      </c>
      <c r="D140" t="inlineStr">
        <is>
          <t>Papier en enveloppen</t>
        </is>
      </c>
      <c r="E140" s="3" t="n">
        <v>395.1</v>
      </c>
      <c r="F140" s="3" t="n">
        <v>96.73</v>
      </c>
    </row>
    <row r="141">
      <c r="A141" s="2" t="n">
        <v>46174</v>
      </c>
      <c r="B141" t="inlineStr">
        <is>
          <t>VK-2026-0140</t>
        </is>
      </c>
      <c r="C141" t="inlineStr">
        <is>
          <t>Zuid</t>
        </is>
      </c>
      <c r="D141" t="inlineStr">
        <is>
          <t>Schrijfwaren</t>
        </is>
      </c>
      <c r="E141" s="3" t="n">
        <v>59.4</v>
      </c>
      <c r="F141" s="3" t="n">
        <v>19.65</v>
      </c>
    </row>
    <row r="142">
      <c r="A142" s="2" t="n">
        <v>46174</v>
      </c>
      <c r="B142" t="inlineStr">
        <is>
          <t>VK-2026-0141</t>
        </is>
      </c>
      <c r="C142" t="inlineStr">
        <is>
          <t>Zuid</t>
        </is>
      </c>
      <c r="D142" t="inlineStr">
        <is>
          <t>Printers en toner</t>
        </is>
      </c>
      <c r="E142" s="3" t="n">
        <v>571.6900000000001</v>
      </c>
      <c r="F142" s="3" t="n">
        <v>96.76000000000001</v>
      </c>
    </row>
    <row r="143">
      <c r="A143" s="2" t="n">
        <v>46174</v>
      </c>
      <c r="B143" t="inlineStr">
        <is>
          <t>VK-2026-0142</t>
        </is>
      </c>
      <c r="C143" t="inlineStr">
        <is>
          <t>Zuid</t>
        </is>
      </c>
      <c r="D143" t="inlineStr">
        <is>
          <t>Archivering</t>
        </is>
      </c>
      <c r="E143" s="3" t="n">
        <v>232.88</v>
      </c>
      <c r="F143" s="3" t="n">
        <v>70.13</v>
      </c>
    </row>
    <row r="144">
      <c r="A144" s="2" t="n">
        <v>46174</v>
      </c>
      <c r="B144" t="inlineStr">
        <is>
          <t>VK-2026-0143</t>
        </is>
      </c>
      <c r="C144" t="inlineStr">
        <is>
          <t>West</t>
        </is>
      </c>
      <c r="D144" t="inlineStr">
        <is>
          <t>Papier en enveloppen</t>
        </is>
      </c>
      <c r="E144" s="3" t="n">
        <v>122.72</v>
      </c>
      <c r="F144" s="3" t="n">
        <v>23.19</v>
      </c>
    </row>
    <row r="145">
      <c r="A145" s="2" t="n">
        <v>46175</v>
      </c>
      <c r="B145" t="inlineStr">
        <is>
          <t>VK-2026-0144</t>
        </is>
      </c>
      <c r="C145" t="inlineStr">
        <is>
          <t>Noord</t>
        </is>
      </c>
      <c r="D145" t="inlineStr">
        <is>
          <t>Archivering</t>
        </is>
      </c>
      <c r="E145" s="3" t="n">
        <v>98.45</v>
      </c>
      <c r="F145" s="3" t="n">
        <v>31.64</v>
      </c>
    </row>
    <row r="146">
      <c r="A146" s="2" t="n">
        <v>46175</v>
      </c>
      <c r="B146" t="inlineStr">
        <is>
          <t>VK-2026-0145</t>
        </is>
      </c>
      <c r="C146" t="inlineStr">
        <is>
          <t>Oost</t>
        </is>
      </c>
      <c r="D146" t="inlineStr">
        <is>
          <t>Schrijfwaren</t>
        </is>
      </c>
      <c r="E146" s="3" t="n">
        <v>167.67</v>
      </c>
      <c r="F146" s="3" t="n">
        <v>56.51</v>
      </c>
    </row>
    <row r="147">
      <c r="A147" s="2" t="n">
        <v>46175</v>
      </c>
      <c r="B147" t="inlineStr">
        <is>
          <t>VK-2026-0146</t>
        </is>
      </c>
      <c r="C147" t="inlineStr">
        <is>
          <t>Oost</t>
        </is>
      </c>
      <c r="D147" t="inlineStr">
        <is>
          <t>Kantoormeubilair</t>
        </is>
      </c>
      <c r="E147" s="3" t="n">
        <v>1031.93</v>
      </c>
      <c r="F147" s="3" t="n">
        <v>297.01</v>
      </c>
    </row>
    <row r="148">
      <c r="A148" s="2" t="n">
        <v>46175</v>
      </c>
      <c r="B148" t="inlineStr">
        <is>
          <t>VK-2026-0147</t>
        </is>
      </c>
      <c r="C148" t="inlineStr">
        <is>
          <t>Zuid</t>
        </is>
      </c>
      <c r="D148" t="inlineStr">
        <is>
          <t>Papier en enveloppen</t>
        </is>
      </c>
      <c r="E148" s="3" t="n">
        <v>277.17</v>
      </c>
      <c r="F148" s="3" t="n">
        <v>61.56</v>
      </c>
    </row>
    <row r="149">
      <c r="A149" s="2" t="n">
        <v>46175</v>
      </c>
      <c r="B149" t="inlineStr">
        <is>
          <t>VK-2026-0148</t>
        </is>
      </c>
      <c r="C149" t="inlineStr">
        <is>
          <t>Zuid</t>
        </is>
      </c>
      <c r="D149" t="inlineStr">
        <is>
          <t>Archivering</t>
        </is>
      </c>
      <c r="E149" s="3" t="n">
        <v>250.49</v>
      </c>
      <c r="F149" s="3" t="n">
        <v>64.88</v>
      </c>
    </row>
    <row r="150">
      <c r="A150" s="2" t="n">
        <v>46175</v>
      </c>
      <c r="B150" t="inlineStr">
        <is>
          <t>VK-2026-0149</t>
        </is>
      </c>
      <c r="C150" t="inlineStr">
        <is>
          <t>West</t>
        </is>
      </c>
      <c r="D150" t="inlineStr">
        <is>
          <t>Kantoormeubilair</t>
        </is>
      </c>
      <c r="E150" s="3" t="n">
        <v>1498.13</v>
      </c>
      <c r="F150" s="3" t="n">
        <v>399.33</v>
      </c>
    </row>
    <row r="151">
      <c r="A151" s="2" t="n">
        <v>46175</v>
      </c>
      <c r="B151" t="inlineStr">
        <is>
          <t>VK-2026-0150</t>
        </is>
      </c>
      <c r="C151" t="inlineStr">
        <is>
          <t>West</t>
        </is>
      </c>
      <c r="D151" t="inlineStr">
        <is>
          <t>Papier en enveloppen</t>
        </is>
      </c>
      <c r="E151" s="3" t="n">
        <v>309.1</v>
      </c>
      <c r="F151" s="3" t="n">
        <v>65.05</v>
      </c>
    </row>
    <row r="152">
      <c r="A152" s="2" t="n">
        <v>46176</v>
      </c>
      <c r="B152" t="inlineStr">
        <is>
          <t>VK-2026-0151</t>
        </is>
      </c>
      <c r="C152" t="inlineStr">
        <is>
          <t>Noord</t>
        </is>
      </c>
      <c r="D152" t="inlineStr">
        <is>
          <t>Papier en enveloppen</t>
        </is>
      </c>
      <c r="E152" s="3" t="n">
        <v>126.47</v>
      </c>
      <c r="F152" s="3" t="n">
        <v>25.37</v>
      </c>
    </row>
    <row r="153">
      <c r="A153" s="2" t="n">
        <v>46176</v>
      </c>
      <c r="B153" t="inlineStr">
        <is>
          <t>VK-2026-0152</t>
        </is>
      </c>
      <c r="C153" t="inlineStr">
        <is>
          <t>Noord</t>
        </is>
      </c>
      <c r="D153" t="inlineStr">
        <is>
          <t>Kantoormeubilair</t>
        </is>
      </c>
      <c r="E153" s="3" t="n">
        <v>743.45</v>
      </c>
      <c r="F153" s="3" t="n">
        <v>214.86</v>
      </c>
    </row>
    <row r="154">
      <c r="A154" s="2" t="n">
        <v>46176</v>
      </c>
      <c r="B154" t="inlineStr">
        <is>
          <t>VK-2026-0153</t>
        </is>
      </c>
      <c r="C154" t="inlineStr">
        <is>
          <t>Oost</t>
        </is>
      </c>
      <c r="D154" t="inlineStr">
        <is>
          <t>Kantoormeubilair</t>
        </is>
      </c>
      <c r="E154" s="3" t="n">
        <v>464.79</v>
      </c>
      <c r="F154" s="3" t="n">
        <v>160.2</v>
      </c>
    </row>
    <row r="155">
      <c r="A155" s="2" t="n">
        <v>46176</v>
      </c>
      <c r="B155" t="inlineStr">
        <is>
          <t>VK-2026-0154</t>
        </is>
      </c>
      <c r="C155" t="inlineStr">
        <is>
          <t>Oost</t>
        </is>
      </c>
      <c r="D155" t="inlineStr">
        <is>
          <t>Schrijfwaren</t>
        </is>
      </c>
      <c r="E155" s="3" t="n">
        <v>108.98</v>
      </c>
      <c r="F155" s="3" t="n">
        <v>41.46</v>
      </c>
    </row>
    <row r="156">
      <c r="A156" s="2" t="n">
        <v>46176</v>
      </c>
      <c r="B156" t="inlineStr">
        <is>
          <t>VK-2026-0155</t>
        </is>
      </c>
      <c r="C156" t="inlineStr">
        <is>
          <t>Oost</t>
        </is>
      </c>
      <c r="D156" t="inlineStr">
        <is>
          <t>Schrijfwaren</t>
        </is>
      </c>
      <c r="E156" s="3" t="n">
        <v>172.06</v>
      </c>
      <c r="F156" s="3" t="n">
        <v>59.45</v>
      </c>
    </row>
    <row r="157">
      <c r="A157" s="2" t="n">
        <v>46176</v>
      </c>
      <c r="B157" t="inlineStr">
        <is>
          <t>VK-2026-0156</t>
        </is>
      </c>
      <c r="C157" t="inlineStr">
        <is>
          <t>Oost</t>
        </is>
      </c>
      <c r="D157" t="inlineStr">
        <is>
          <t>Schrijfwaren</t>
        </is>
      </c>
      <c r="E157" s="3" t="n">
        <v>119.59</v>
      </c>
      <c r="F157" s="3" t="n">
        <v>46.27</v>
      </c>
    </row>
    <row r="158">
      <c r="A158" s="2" t="n">
        <v>46176</v>
      </c>
      <c r="B158" t="inlineStr">
        <is>
          <t>VK-2026-0157</t>
        </is>
      </c>
      <c r="C158" t="inlineStr">
        <is>
          <t>Zuid</t>
        </is>
      </c>
      <c r="D158" t="inlineStr">
        <is>
          <t>Papier en enveloppen</t>
        </is>
      </c>
      <c r="E158" s="3" t="n">
        <v>395.02</v>
      </c>
      <c r="F158" s="3" t="n">
        <v>98.08</v>
      </c>
    </row>
    <row r="159">
      <c r="A159" s="2" t="n">
        <v>46176</v>
      </c>
      <c r="B159" t="inlineStr">
        <is>
          <t>VK-2026-0158</t>
        </is>
      </c>
      <c r="C159" t="inlineStr">
        <is>
          <t>Zuid</t>
        </is>
      </c>
      <c r="D159" t="inlineStr">
        <is>
          <t>Printers en toner</t>
        </is>
      </c>
      <c r="E159" s="3" t="n">
        <v>594.39</v>
      </c>
      <c r="F159" s="3" t="n">
        <v>119.96</v>
      </c>
    </row>
    <row r="160">
      <c r="A160" s="2" t="n">
        <v>46176</v>
      </c>
      <c r="B160" t="inlineStr">
        <is>
          <t>VK-2026-0159</t>
        </is>
      </c>
      <c r="C160" t="inlineStr">
        <is>
          <t>Zuid</t>
        </is>
      </c>
      <c r="D160" t="inlineStr">
        <is>
          <t>Papier en enveloppen</t>
        </is>
      </c>
      <c r="E160" s="3" t="n">
        <v>329.56</v>
      </c>
      <c r="F160" s="3" t="n">
        <v>75.31</v>
      </c>
    </row>
    <row r="161">
      <c r="A161" s="2" t="n">
        <v>46176</v>
      </c>
      <c r="B161" t="inlineStr">
        <is>
          <t>VK-2026-0160</t>
        </is>
      </c>
      <c r="C161" t="inlineStr">
        <is>
          <t>West</t>
        </is>
      </c>
      <c r="D161" t="inlineStr">
        <is>
          <t>Schrijfwaren</t>
        </is>
      </c>
      <c r="E161" s="3" t="n">
        <v>194.49</v>
      </c>
      <c r="F161" s="3" t="n">
        <v>68.45999999999999</v>
      </c>
    </row>
    <row r="162">
      <c r="A162" s="2" t="n">
        <v>46176</v>
      </c>
      <c r="B162" t="inlineStr">
        <is>
          <t>VK-2026-0161</t>
        </is>
      </c>
      <c r="C162" t="inlineStr">
        <is>
          <t>West</t>
        </is>
      </c>
      <c r="D162" t="inlineStr">
        <is>
          <t>Papier en enveloppen</t>
        </is>
      </c>
      <c r="E162" s="3" t="n">
        <v>154.54</v>
      </c>
      <c r="F162" s="3" t="n">
        <v>38.8</v>
      </c>
    </row>
    <row r="163">
      <c r="A163" s="2" t="n">
        <v>46177</v>
      </c>
      <c r="B163" t="inlineStr">
        <is>
          <t>VK-2026-0162</t>
        </is>
      </c>
      <c r="C163" t="inlineStr">
        <is>
          <t>Noord</t>
        </is>
      </c>
      <c r="D163" t="inlineStr">
        <is>
          <t>Kantoormeubilair</t>
        </is>
      </c>
      <c r="E163" s="3" t="n">
        <v>1610.78</v>
      </c>
      <c r="F163" s="3" t="n">
        <v>455.56</v>
      </c>
    </row>
    <row r="164">
      <c r="A164" s="2" t="n">
        <v>46177</v>
      </c>
      <c r="B164" t="inlineStr">
        <is>
          <t>VK-2026-0163</t>
        </is>
      </c>
      <c r="C164" t="inlineStr">
        <is>
          <t>Noord</t>
        </is>
      </c>
      <c r="D164" t="inlineStr">
        <is>
          <t>Schrijfwaren</t>
        </is>
      </c>
      <c r="E164" s="3" t="n">
        <v>238.6</v>
      </c>
      <c r="F164" s="3" t="n">
        <v>88.92</v>
      </c>
    </row>
    <row r="165">
      <c r="A165" s="2" t="n">
        <v>46177</v>
      </c>
      <c r="B165" t="inlineStr">
        <is>
          <t>VK-2026-0164</t>
        </is>
      </c>
      <c r="C165" t="inlineStr">
        <is>
          <t>Oost</t>
        </is>
      </c>
      <c r="D165" t="inlineStr">
        <is>
          <t>Printers en toner</t>
        </is>
      </c>
      <c r="E165" s="3" t="n">
        <v>336.74</v>
      </c>
      <c r="F165" s="3" t="n">
        <v>56.5</v>
      </c>
    </row>
    <row r="166">
      <c r="A166" s="2" t="n">
        <v>46177</v>
      </c>
      <c r="B166" t="inlineStr">
        <is>
          <t>VK-2026-0165</t>
        </is>
      </c>
      <c r="C166" t="inlineStr">
        <is>
          <t>Zuid</t>
        </is>
      </c>
      <c r="D166" t="inlineStr">
        <is>
          <t>Papier en enveloppen</t>
        </is>
      </c>
      <c r="E166" s="3" t="n">
        <v>276.29</v>
      </c>
      <c r="F166" s="3" t="n">
        <v>52.98</v>
      </c>
    </row>
    <row r="167">
      <c r="A167" s="2" t="n">
        <v>46177</v>
      </c>
      <c r="B167" t="inlineStr">
        <is>
          <t>VK-2026-0166</t>
        </is>
      </c>
      <c r="C167" t="inlineStr">
        <is>
          <t>West</t>
        </is>
      </c>
      <c r="D167" t="inlineStr">
        <is>
          <t>Papier en enveloppen</t>
        </is>
      </c>
      <c r="E167" s="3" t="n">
        <v>223.5</v>
      </c>
      <c r="F167" s="3" t="n">
        <v>51.63</v>
      </c>
    </row>
    <row r="168">
      <c r="A168" s="2" t="n">
        <v>46177</v>
      </c>
      <c r="B168" t="inlineStr">
        <is>
          <t>VK-2026-0167</t>
        </is>
      </c>
      <c r="C168" t="inlineStr">
        <is>
          <t>West</t>
        </is>
      </c>
      <c r="D168" t="inlineStr">
        <is>
          <t>Papier en enveloppen</t>
        </is>
      </c>
      <c r="E168" s="3" t="n">
        <v>194.61</v>
      </c>
      <c r="F168" s="3" t="n">
        <v>44.43</v>
      </c>
    </row>
    <row r="169">
      <c r="A169" s="2" t="n">
        <v>46178</v>
      </c>
      <c r="B169" t="inlineStr">
        <is>
          <t>VK-2026-0168</t>
        </is>
      </c>
      <c r="C169" t="inlineStr">
        <is>
          <t>Noord</t>
        </is>
      </c>
      <c r="D169" t="inlineStr">
        <is>
          <t>Printers en toner</t>
        </is>
      </c>
      <c r="E169" s="3" t="n">
        <v>599.33</v>
      </c>
      <c r="F169" s="3" t="n">
        <v>97.39</v>
      </c>
    </row>
    <row r="170">
      <c r="A170" s="2" t="n">
        <v>46178</v>
      </c>
      <c r="B170" t="inlineStr">
        <is>
          <t>VK-2026-0169</t>
        </is>
      </c>
      <c r="C170" t="inlineStr">
        <is>
          <t>Zuid</t>
        </is>
      </c>
      <c r="D170" t="inlineStr">
        <is>
          <t>Schrijfwaren</t>
        </is>
      </c>
      <c r="E170" s="3" t="n">
        <v>73.23999999999999</v>
      </c>
      <c r="F170" s="3" t="n">
        <v>22.26</v>
      </c>
    </row>
    <row r="171">
      <c r="A171" s="2" t="n">
        <v>46178</v>
      </c>
      <c r="B171" t="inlineStr">
        <is>
          <t>VK-2026-0170</t>
        </is>
      </c>
      <c r="C171" t="inlineStr">
        <is>
          <t>Zuid</t>
        </is>
      </c>
      <c r="D171" t="inlineStr">
        <is>
          <t>Papier en enveloppen</t>
        </is>
      </c>
      <c r="E171" s="3" t="n">
        <v>285.5</v>
      </c>
      <c r="F171" s="3" t="n">
        <v>70.14</v>
      </c>
    </row>
    <row r="172">
      <c r="A172" s="2" t="n">
        <v>46178</v>
      </c>
      <c r="B172" t="inlineStr">
        <is>
          <t>VK-2026-0171</t>
        </is>
      </c>
      <c r="C172" t="inlineStr">
        <is>
          <t>Zuid</t>
        </is>
      </c>
      <c r="D172" t="inlineStr">
        <is>
          <t>Schrijfwaren</t>
        </is>
      </c>
      <c r="E172" s="3" t="n">
        <v>99.84</v>
      </c>
      <c r="F172" s="3" t="n">
        <v>33.52</v>
      </c>
    </row>
    <row r="173">
      <c r="A173" s="2" t="n">
        <v>46178</v>
      </c>
      <c r="B173" t="inlineStr">
        <is>
          <t>VK-2026-0172</t>
        </is>
      </c>
      <c r="C173" t="inlineStr">
        <is>
          <t>West</t>
        </is>
      </c>
      <c r="D173" t="inlineStr">
        <is>
          <t>Printers en toner</t>
        </is>
      </c>
      <c r="E173" s="3" t="n">
        <v>817.99</v>
      </c>
      <c r="F173" s="3" t="n">
        <v>147.94</v>
      </c>
    </row>
    <row r="174">
      <c r="A174" s="2" t="n">
        <v>46178</v>
      </c>
      <c r="B174" t="inlineStr">
        <is>
          <t>VK-2026-0173</t>
        </is>
      </c>
      <c r="C174" t="inlineStr">
        <is>
          <t>West</t>
        </is>
      </c>
      <c r="D174" t="inlineStr">
        <is>
          <t>Archivering</t>
        </is>
      </c>
      <c r="E174" s="3" t="n">
        <v>60.33</v>
      </c>
      <c r="F174" s="3" t="n">
        <v>17.45</v>
      </c>
    </row>
    <row r="175">
      <c r="A175" s="2" t="n">
        <v>46181</v>
      </c>
      <c r="B175" t="inlineStr">
        <is>
          <t>VK-2026-0174</t>
        </is>
      </c>
      <c r="C175" t="inlineStr">
        <is>
          <t>Noord</t>
        </is>
      </c>
      <c r="D175" t="inlineStr">
        <is>
          <t>Papier en enveloppen</t>
        </is>
      </c>
      <c r="E175" s="3" t="n">
        <v>104.33</v>
      </c>
      <c r="F175" s="3" t="n">
        <v>21.79</v>
      </c>
    </row>
    <row r="176">
      <c r="A176" s="2" t="n">
        <v>46181</v>
      </c>
      <c r="B176" t="inlineStr">
        <is>
          <t>VK-2026-0175</t>
        </is>
      </c>
      <c r="C176" t="inlineStr">
        <is>
          <t>Oost</t>
        </is>
      </c>
      <c r="D176" t="inlineStr">
        <is>
          <t>Papier en enveloppen</t>
        </is>
      </c>
      <c r="E176" s="3" t="n">
        <v>302.18</v>
      </c>
      <c r="F176" s="3" t="n">
        <v>71.58</v>
      </c>
    </row>
    <row r="177">
      <c r="A177" s="2" t="n">
        <v>46181</v>
      </c>
      <c r="B177" t="inlineStr">
        <is>
          <t>VK-2026-0176</t>
        </is>
      </c>
      <c r="C177" t="inlineStr">
        <is>
          <t>Zuid</t>
        </is>
      </c>
      <c r="D177" t="inlineStr">
        <is>
          <t>Schrijfwaren</t>
        </is>
      </c>
      <c r="E177" s="3" t="n">
        <v>207.8</v>
      </c>
      <c r="F177" s="3" t="n">
        <v>63.66</v>
      </c>
    </row>
    <row r="178">
      <c r="A178" s="2" t="n">
        <v>46181</v>
      </c>
      <c r="B178" t="inlineStr">
        <is>
          <t>VK-2026-0177</t>
        </is>
      </c>
      <c r="C178" t="inlineStr">
        <is>
          <t>Zuid</t>
        </is>
      </c>
      <c r="D178" t="inlineStr">
        <is>
          <t>Schrijfwaren</t>
        </is>
      </c>
      <c r="E178" s="3" t="n">
        <v>138</v>
      </c>
      <c r="F178" s="3" t="n">
        <v>49.69</v>
      </c>
    </row>
    <row r="179">
      <c r="A179" s="2" t="n">
        <v>46181</v>
      </c>
      <c r="B179" t="inlineStr">
        <is>
          <t>VK-2026-0178</t>
        </is>
      </c>
      <c r="C179" t="inlineStr">
        <is>
          <t>West</t>
        </is>
      </c>
      <c r="D179" t="inlineStr">
        <is>
          <t>Papier en enveloppen</t>
        </is>
      </c>
      <c r="E179" s="3" t="n">
        <v>155.46</v>
      </c>
      <c r="F179" s="3" t="n">
        <v>37.2</v>
      </c>
    </row>
    <row r="180">
      <c r="A180" s="2" t="n">
        <v>46181</v>
      </c>
      <c r="B180" t="inlineStr">
        <is>
          <t>VK-2026-0179</t>
        </is>
      </c>
      <c r="C180" t="inlineStr">
        <is>
          <t>West</t>
        </is>
      </c>
      <c r="D180" t="inlineStr">
        <is>
          <t>Archivering</t>
        </is>
      </c>
      <c r="E180" s="3" t="n">
        <v>164.19</v>
      </c>
      <c r="F180" s="3" t="n">
        <v>43.93</v>
      </c>
    </row>
    <row r="181">
      <c r="A181" s="2" t="n">
        <v>46182</v>
      </c>
      <c r="B181" t="inlineStr">
        <is>
          <t>VK-2026-0180</t>
        </is>
      </c>
      <c r="C181" t="inlineStr">
        <is>
          <t>Noord</t>
        </is>
      </c>
      <c r="D181" t="inlineStr">
        <is>
          <t>Papier en enveloppen</t>
        </is>
      </c>
      <c r="E181" s="3" t="n">
        <v>102.96</v>
      </c>
      <c r="F181" s="3" t="n">
        <v>21.39</v>
      </c>
    </row>
    <row r="182">
      <c r="A182" s="2" t="n">
        <v>46182</v>
      </c>
      <c r="B182" t="inlineStr">
        <is>
          <t>VK-2026-0181</t>
        </is>
      </c>
      <c r="C182" t="inlineStr">
        <is>
          <t>Oost</t>
        </is>
      </c>
      <c r="D182" t="inlineStr">
        <is>
          <t>Printers en toner</t>
        </is>
      </c>
      <c r="E182" s="3" t="n">
        <v>640.67</v>
      </c>
      <c r="F182" s="3" t="n">
        <v>121.59</v>
      </c>
    </row>
    <row r="183">
      <c r="A183" s="2" t="n">
        <v>46182</v>
      </c>
      <c r="B183" t="inlineStr">
        <is>
          <t>VK-2026-0182</t>
        </is>
      </c>
      <c r="C183" t="inlineStr">
        <is>
          <t>Oost</t>
        </is>
      </c>
      <c r="D183" t="inlineStr">
        <is>
          <t>Papier en enveloppen</t>
        </is>
      </c>
      <c r="E183" s="3" t="n">
        <v>232.39</v>
      </c>
      <c r="F183" s="3" t="n">
        <v>47.01</v>
      </c>
    </row>
    <row r="184">
      <c r="A184" s="2" t="n">
        <v>46182</v>
      </c>
      <c r="B184" t="inlineStr">
        <is>
          <t>VK-2026-0183</t>
        </is>
      </c>
      <c r="C184" t="inlineStr">
        <is>
          <t>Oost</t>
        </is>
      </c>
      <c r="D184" t="inlineStr">
        <is>
          <t>Printers en toner</t>
        </is>
      </c>
      <c r="E184" s="3" t="n">
        <v>361.55</v>
      </c>
      <c r="F184" s="3" t="n">
        <v>56.94</v>
      </c>
    </row>
    <row r="185">
      <c r="A185" s="2" t="n">
        <v>46182</v>
      </c>
      <c r="B185" t="inlineStr">
        <is>
          <t>VK-2026-0184</t>
        </is>
      </c>
      <c r="C185" t="inlineStr">
        <is>
          <t>Oost</t>
        </is>
      </c>
      <c r="D185" t="inlineStr">
        <is>
          <t>Archivering</t>
        </is>
      </c>
      <c r="E185" s="3" t="n">
        <v>79.47</v>
      </c>
      <c r="F185" s="3" t="n">
        <v>20.84</v>
      </c>
    </row>
    <row r="186">
      <c r="A186" s="2" t="n">
        <v>46182</v>
      </c>
      <c r="B186" t="inlineStr">
        <is>
          <t>VK-2026-0185</t>
        </is>
      </c>
      <c r="C186" t="inlineStr">
        <is>
          <t>Zuid</t>
        </is>
      </c>
      <c r="D186" t="inlineStr">
        <is>
          <t>Schrijfwaren</t>
        </is>
      </c>
      <c r="E186" s="3" t="n">
        <v>209.53</v>
      </c>
      <c r="F186" s="3" t="n">
        <v>69.59</v>
      </c>
    </row>
    <row r="187">
      <c r="A187" s="2" t="n">
        <v>46182</v>
      </c>
      <c r="B187" t="inlineStr">
        <is>
          <t>VK-2026-0186</t>
        </is>
      </c>
      <c r="C187" t="inlineStr">
        <is>
          <t>West</t>
        </is>
      </c>
      <c r="D187" t="inlineStr">
        <is>
          <t>Archivering</t>
        </is>
      </c>
      <c r="E187" s="3" t="n">
        <v>369.17</v>
      </c>
      <c r="F187" s="3" t="n">
        <v>106.07</v>
      </c>
    </row>
    <row r="188">
      <c r="A188" s="2" t="n">
        <v>46182</v>
      </c>
      <c r="B188" t="inlineStr">
        <is>
          <t>VK-2026-0187</t>
        </is>
      </c>
      <c r="C188" t="inlineStr">
        <is>
          <t>West</t>
        </is>
      </c>
      <c r="D188" t="inlineStr">
        <is>
          <t>Kantoormeubilair</t>
        </is>
      </c>
      <c r="E188" s="3" t="n">
        <v>831.3099999999999</v>
      </c>
      <c r="F188" s="3" t="n">
        <v>256.3</v>
      </c>
    </row>
    <row r="189">
      <c r="A189" s="2" t="n">
        <v>46183</v>
      </c>
      <c r="B189" t="inlineStr">
        <is>
          <t>VK-2026-0188</t>
        </is>
      </c>
      <c r="C189" t="inlineStr">
        <is>
          <t>Noord</t>
        </is>
      </c>
      <c r="D189" t="inlineStr">
        <is>
          <t>Printers en toner</t>
        </is>
      </c>
      <c r="E189" s="3" t="n">
        <v>663.6900000000001</v>
      </c>
      <c r="F189" s="3" t="n">
        <v>118.12</v>
      </c>
    </row>
    <row r="190">
      <c r="A190" s="2" t="n">
        <v>46183</v>
      </c>
      <c r="B190" t="inlineStr">
        <is>
          <t>VK-2026-0189</t>
        </is>
      </c>
      <c r="C190" t="inlineStr">
        <is>
          <t>Noord</t>
        </is>
      </c>
      <c r="D190" t="inlineStr">
        <is>
          <t>Printers en toner</t>
        </is>
      </c>
      <c r="E190" s="3" t="n">
        <v>208.63</v>
      </c>
      <c r="F190" s="3" t="n">
        <v>38.22</v>
      </c>
    </row>
    <row r="191">
      <c r="A191" s="2" t="n">
        <v>46183</v>
      </c>
      <c r="B191" t="inlineStr">
        <is>
          <t>VK-2026-0190</t>
        </is>
      </c>
      <c r="C191" t="inlineStr">
        <is>
          <t>Noord</t>
        </is>
      </c>
      <c r="D191" t="inlineStr">
        <is>
          <t>Schrijfwaren</t>
        </is>
      </c>
      <c r="E191" s="3" t="n">
        <v>183.82</v>
      </c>
      <c r="F191" s="3" t="n">
        <v>58.7</v>
      </c>
    </row>
    <row r="192">
      <c r="A192" s="2" t="n">
        <v>46183</v>
      </c>
      <c r="B192" t="inlineStr">
        <is>
          <t>VK-2026-0191</t>
        </is>
      </c>
      <c r="C192" t="inlineStr">
        <is>
          <t>Noord</t>
        </is>
      </c>
      <c r="D192" t="inlineStr">
        <is>
          <t>Papier en enveloppen</t>
        </is>
      </c>
      <c r="E192" s="3" t="n">
        <v>180.19</v>
      </c>
      <c r="F192" s="3" t="n">
        <v>36.51</v>
      </c>
    </row>
    <row r="193">
      <c r="A193" s="2" t="n">
        <v>46183</v>
      </c>
      <c r="B193" t="inlineStr">
        <is>
          <t>VK-2026-0192</t>
        </is>
      </c>
      <c r="C193" t="inlineStr">
        <is>
          <t>Oost</t>
        </is>
      </c>
      <c r="D193" t="inlineStr">
        <is>
          <t>Printers en toner</t>
        </is>
      </c>
      <c r="E193" s="3" t="n">
        <v>305.44</v>
      </c>
      <c r="F193" s="3" t="n">
        <v>58.88</v>
      </c>
    </row>
    <row r="194">
      <c r="A194" s="2" t="n">
        <v>46183</v>
      </c>
      <c r="B194" t="inlineStr">
        <is>
          <t>VK-2026-0193</t>
        </is>
      </c>
      <c r="C194" t="inlineStr">
        <is>
          <t>Oost</t>
        </is>
      </c>
      <c r="D194" t="inlineStr">
        <is>
          <t>Schrijfwaren</t>
        </is>
      </c>
      <c r="E194" s="3" t="n">
        <v>60.35</v>
      </c>
      <c r="F194" s="3" t="n">
        <v>21.91</v>
      </c>
    </row>
    <row r="195">
      <c r="A195" s="2" t="n">
        <v>46183</v>
      </c>
      <c r="B195" t="inlineStr">
        <is>
          <t>VK-2026-0194</t>
        </is>
      </c>
      <c r="C195" t="inlineStr">
        <is>
          <t>Zuid</t>
        </is>
      </c>
      <c r="D195" t="inlineStr">
        <is>
          <t>Papier en enveloppen</t>
        </is>
      </c>
      <c r="E195" s="3" t="n">
        <v>87.77</v>
      </c>
      <c r="F195" s="3" t="n">
        <v>19.2</v>
      </c>
    </row>
    <row r="196">
      <c r="A196" s="2" t="n">
        <v>46183</v>
      </c>
      <c r="B196" t="inlineStr">
        <is>
          <t>VK-2026-0195</t>
        </is>
      </c>
      <c r="C196" t="inlineStr">
        <is>
          <t>Zuid</t>
        </is>
      </c>
      <c r="D196" t="inlineStr">
        <is>
          <t>Kantoormeubilair</t>
        </is>
      </c>
      <c r="E196" s="3" t="n">
        <v>1347.98</v>
      </c>
      <c r="F196" s="3" t="n">
        <v>434.53</v>
      </c>
    </row>
    <row r="197">
      <c r="A197" s="2" t="n">
        <v>46183</v>
      </c>
      <c r="B197" t="inlineStr">
        <is>
          <t>VK-2026-0196</t>
        </is>
      </c>
      <c r="C197" t="inlineStr">
        <is>
          <t>West</t>
        </is>
      </c>
      <c r="D197" t="inlineStr">
        <is>
          <t>Schrijfwaren</t>
        </is>
      </c>
      <c r="E197" s="3" t="n">
        <v>237.25</v>
      </c>
      <c r="F197" s="3" t="n">
        <v>73.09999999999999</v>
      </c>
    </row>
    <row r="198">
      <c r="A198" s="2" t="n">
        <v>46183</v>
      </c>
      <c r="B198" t="inlineStr">
        <is>
          <t>VK-2026-0197</t>
        </is>
      </c>
      <c r="C198" t="inlineStr">
        <is>
          <t>West</t>
        </is>
      </c>
      <c r="D198" t="inlineStr">
        <is>
          <t>Schrijfwaren</t>
        </is>
      </c>
      <c r="E198" s="3" t="n">
        <v>115.69</v>
      </c>
      <c r="F198" s="3" t="n">
        <v>34.07</v>
      </c>
    </row>
    <row r="199">
      <c r="A199" s="2" t="n">
        <v>46184</v>
      </c>
      <c r="B199" t="inlineStr">
        <is>
          <t>VK-2026-0198</t>
        </is>
      </c>
      <c r="C199" t="inlineStr">
        <is>
          <t>Noord</t>
        </is>
      </c>
      <c r="D199" t="inlineStr">
        <is>
          <t>Archivering</t>
        </is>
      </c>
      <c r="E199" s="3" t="n">
        <v>193.63</v>
      </c>
      <c r="F199" s="3" t="n">
        <v>56.48</v>
      </c>
    </row>
    <row r="200">
      <c r="A200" s="2" t="n">
        <v>46184</v>
      </c>
      <c r="B200" t="inlineStr">
        <is>
          <t>VK-2026-0199</t>
        </is>
      </c>
      <c r="C200" t="inlineStr">
        <is>
          <t>Oost</t>
        </is>
      </c>
      <c r="D200" t="inlineStr">
        <is>
          <t>Papier en enveloppen</t>
        </is>
      </c>
      <c r="E200" s="3" t="n">
        <v>109.12</v>
      </c>
      <c r="F200" s="3" t="n">
        <v>23.69</v>
      </c>
    </row>
    <row r="201">
      <c r="A201" s="2" t="n">
        <v>46184</v>
      </c>
      <c r="B201" t="inlineStr">
        <is>
          <t>VK-2026-0200</t>
        </is>
      </c>
      <c r="C201" t="inlineStr">
        <is>
          <t>Oost</t>
        </is>
      </c>
      <c r="D201" t="inlineStr">
        <is>
          <t>Papier en enveloppen</t>
        </is>
      </c>
      <c r="E201" s="3" t="n">
        <v>256.26</v>
      </c>
      <c r="F201" s="3" t="n">
        <v>50.89</v>
      </c>
    </row>
    <row r="202">
      <c r="A202" s="2" t="n">
        <v>46184</v>
      </c>
      <c r="B202" t="inlineStr">
        <is>
          <t>VK-2026-0201</t>
        </is>
      </c>
      <c r="C202" t="inlineStr">
        <is>
          <t>West</t>
        </is>
      </c>
      <c r="D202" t="inlineStr">
        <is>
          <t>Printers en toner</t>
        </is>
      </c>
      <c r="E202" s="3" t="n">
        <v>411.13</v>
      </c>
      <c r="F202" s="3" t="n">
        <v>68.34</v>
      </c>
    </row>
    <row r="203">
      <c r="A203" s="2" t="n">
        <v>46184</v>
      </c>
      <c r="B203" t="inlineStr">
        <is>
          <t>VK-2026-0202</t>
        </is>
      </c>
      <c r="C203" t="inlineStr">
        <is>
          <t>West</t>
        </is>
      </c>
      <c r="D203" t="inlineStr">
        <is>
          <t>Schrijfwaren</t>
        </is>
      </c>
      <c r="E203" s="3" t="n">
        <v>144.11</v>
      </c>
      <c r="F203" s="3" t="n">
        <v>45.57</v>
      </c>
    </row>
    <row r="204">
      <c r="A204" s="2" t="n">
        <v>46185</v>
      </c>
      <c r="B204" t="inlineStr">
        <is>
          <t>VK-2026-0203</t>
        </is>
      </c>
      <c r="C204" t="inlineStr">
        <is>
          <t>Noord</t>
        </is>
      </c>
      <c r="D204" t="inlineStr">
        <is>
          <t>Printers en toner</t>
        </is>
      </c>
      <c r="E204" s="3" t="n">
        <v>398.36</v>
      </c>
      <c r="F204" s="3" t="n">
        <v>71.86</v>
      </c>
    </row>
    <row r="205">
      <c r="A205" s="2" t="n">
        <v>46185</v>
      </c>
      <c r="B205" t="inlineStr">
        <is>
          <t>VK-2026-0204</t>
        </is>
      </c>
      <c r="C205" t="inlineStr">
        <is>
          <t>Oost</t>
        </is>
      </c>
      <c r="D205" t="inlineStr">
        <is>
          <t>Schrijfwaren</t>
        </is>
      </c>
      <c r="E205" s="3" t="n">
        <v>89.67</v>
      </c>
      <c r="F205" s="3" t="n">
        <v>34.3</v>
      </c>
    </row>
    <row r="206">
      <c r="A206" s="2" t="n">
        <v>46185</v>
      </c>
      <c r="B206" t="inlineStr">
        <is>
          <t>VK-2026-0205</t>
        </is>
      </c>
      <c r="C206" t="inlineStr">
        <is>
          <t>Oost</t>
        </is>
      </c>
      <c r="D206" t="inlineStr">
        <is>
          <t>Papier en enveloppen</t>
        </is>
      </c>
      <c r="E206" s="3" t="n">
        <v>309.8</v>
      </c>
      <c r="F206" s="3" t="n">
        <v>74.19</v>
      </c>
    </row>
    <row r="207">
      <c r="A207" s="2" t="n">
        <v>46185</v>
      </c>
      <c r="B207" t="inlineStr">
        <is>
          <t>VK-2026-0206</t>
        </is>
      </c>
      <c r="C207" t="inlineStr">
        <is>
          <t>Zuid</t>
        </is>
      </c>
      <c r="D207" t="inlineStr">
        <is>
          <t>Schrijfwaren</t>
        </is>
      </c>
      <c r="E207" s="3" t="n">
        <v>41.78</v>
      </c>
      <c r="F207" s="3" t="n">
        <v>12.43</v>
      </c>
    </row>
    <row r="208">
      <c r="A208" s="2" t="n">
        <v>46185</v>
      </c>
      <c r="B208" t="inlineStr">
        <is>
          <t>VK-2026-0207</t>
        </is>
      </c>
      <c r="C208" t="inlineStr">
        <is>
          <t>Zuid</t>
        </is>
      </c>
      <c r="D208" t="inlineStr">
        <is>
          <t>Papier en enveloppen</t>
        </is>
      </c>
      <c r="E208" s="3" t="n">
        <v>403.17</v>
      </c>
      <c r="F208" s="3" t="n">
        <v>83.87</v>
      </c>
    </row>
    <row r="209">
      <c r="A209" s="2" t="n">
        <v>46185</v>
      </c>
      <c r="B209" t="inlineStr">
        <is>
          <t>VK-2026-0208</t>
        </is>
      </c>
      <c r="C209" t="inlineStr">
        <is>
          <t>Zuid</t>
        </is>
      </c>
      <c r="D209" t="inlineStr">
        <is>
          <t>Schrijfwaren</t>
        </is>
      </c>
      <c r="E209" s="3" t="n">
        <v>226.84</v>
      </c>
      <c r="F209" s="3" t="n">
        <v>88.44</v>
      </c>
    </row>
    <row r="210">
      <c r="A210" s="2" t="n">
        <v>46185</v>
      </c>
      <c r="B210" t="inlineStr">
        <is>
          <t>VK-2026-0209</t>
        </is>
      </c>
      <c r="C210" t="inlineStr">
        <is>
          <t>Zuid</t>
        </is>
      </c>
      <c r="D210" t="inlineStr">
        <is>
          <t>Printers en toner</t>
        </is>
      </c>
      <c r="E210" s="3" t="n">
        <v>663.98</v>
      </c>
      <c r="F210" s="3" t="n">
        <v>115.38</v>
      </c>
    </row>
    <row r="211">
      <c r="A211" s="2" t="n">
        <v>46185</v>
      </c>
      <c r="B211" t="inlineStr">
        <is>
          <t>VK-2026-0210</t>
        </is>
      </c>
      <c r="C211" t="inlineStr">
        <is>
          <t>West</t>
        </is>
      </c>
      <c r="D211" t="inlineStr">
        <is>
          <t>Papier en enveloppen</t>
        </is>
      </c>
      <c r="E211" s="3" t="n">
        <v>335.87</v>
      </c>
      <c r="F211" s="3" t="n">
        <v>66.08</v>
      </c>
    </row>
    <row r="212">
      <c r="A212" s="2" t="n">
        <v>46188</v>
      </c>
      <c r="B212" t="inlineStr">
        <is>
          <t>VK-2026-0211</t>
        </is>
      </c>
      <c r="C212" t="inlineStr">
        <is>
          <t>Noord</t>
        </is>
      </c>
      <c r="D212" t="inlineStr">
        <is>
          <t>Papier en enveloppen</t>
        </is>
      </c>
      <c r="E212" s="3" t="n">
        <v>218.85</v>
      </c>
      <c r="F212" s="3" t="n">
        <v>45.38</v>
      </c>
    </row>
    <row r="213">
      <c r="A213" s="2" t="n">
        <v>46188</v>
      </c>
      <c r="B213" t="inlineStr">
        <is>
          <t>VK-2026-0212</t>
        </is>
      </c>
      <c r="C213" t="inlineStr">
        <is>
          <t>Noord</t>
        </is>
      </c>
      <c r="D213" t="inlineStr">
        <is>
          <t>Printers en toner</t>
        </is>
      </c>
      <c r="E213" s="3" t="n">
        <v>462.41</v>
      </c>
      <c r="F213" s="3" t="n">
        <v>73.20999999999999</v>
      </c>
    </row>
    <row r="214">
      <c r="A214" s="2" t="n">
        <v>46188</v>
      </c>
      <c r="B214" t="inlineStr">
        <is>
          <t>VK-2026-0213</t>
        </is>
      </c>
      <c r="C214" t="inlineStr">
        <is>
          <t>Noord</t>
        </is>
      </c>
      <c r="D214" t="inlineStr">
        <is>
          <t>Schrijfwaren</t>
        </is>
      </c>
      <c r="E214" s="3" t="n">
        <v>189.9</v>
      </c>
      <c r="F214" s="3" t="n">
        <v>62.4</v>
      </c>
    </row>
    <row r="215">
      <c r="A215" s="2" t="n">
        <v>46188</v>
      </c>
      <c r="B215" t="inlineStr">
        <is>
          <t>VK-2026-0214</t>
        </is>
      </c>
      <c r="C215" t="inlineStr">
        <is>
          <t>Oost</t>
        </is>
      </c>
      <c r="D215" t="inlineStr">
        <is>
          <t>Schrijfwaren</t>
        </is>
      </c>
      <c r="E215" s="3" t="n">
        <v>171.62</v>
      </c>
      <c r="F215" s="3" t="n">
        <v>59.79</v>
      </c>
    </row>
    <row r="216">
      <c r="A216" s="2" t="n">
        <v>46188</v>
      </c>
      <c r="B216" t="inlineStr">
        <is>
          <t>VK-2026-0215</t>
        </is>
      </c>
      <c r="C216" t="inlineStr">
        <is>
          <t>Zuid</t>
        </is>
      </c>
      <c r="D216" t="inlineStr">
        <is>
          <t>Schrijfwaren</t>
        </is>
      </c>
      <c r="E216" s="3" t="n">
        <v>78.92</v>
      </c>
      <c r="F216" s="3" t="n">
        <v>28.25</v>
      </c>
    </row>
    <row r="217">
      <c r="A217" s="2" t="n">
        <v>46188</v>
      </c>
      <c r="B217" t="inlineStr">
        <is>
          <t>VK-2026-0216</t>
        </is>
      </c>
      <c r="C217" t="inlineStr">
        <is>
          <t>Zuid</t>
        </is>
      </c>
      <c r="D217" t="inlineStr">
        <is>
          <t>Kantoormeubilair</t>
        </is>
      </c>
      <c r="E217" s="3" t="n">
        <v>1434.34</v>
      </c>
      <c r="F217" s="3" t="n">
        <v>453.55</v>
      </c>
    </row>
    <row r="218">
      <c r="A218" s="2" t="n">
        <v>46188</v>
      </c>
      <c r="B218" t="inlineStr">
        <is>
          <t>VK-2026-0217</t>
        </is>
      </c>
      <c r="C218" t="inlineStr">
        <is>
          <t>West</t>
        </is>
      </c>
      <c r="D218" t="inlineStr">
        <is>
          <t>Papier en enveloppen</t>
        </is>
      </c>
      <c r="E218" s="3" t="n">
        <v>169.24</v>
      </c>
      <c r="F218" s="3" t="n">
        <v>33.45</v>
      </c>
    </row>
    <row r="219">
      <c r="A219" s="2" t="n">
        <v>46188</v>
      </c>
      <c r="B219" t="inlineStr">
        <is>
          <t>VK-2026-0218</t>
        </is>
      </c>
      <c r="C219" t="inlineStr">
        <is>
          <t>West</t>
        </is>
      </c>
      <c r="D219" t="inlineStr">
        <is>
          <t>Printers en toner</t>
        </is>
      </c>
      <c r="E219" s="3" t="n">
        <v>364.29</v>
      </c>
      <c r="F219" s="3" t="n">
        <v>70.78</v>
      </c>
    </row>
    <row r="220">
      <c r="A220" s="2" t="n">
        <v>46188</v>
      </c>
      <c r="B220" t="inlineStr">
        <is>
          <t>VK-2026-0219</t>
        </is>
      </c>
      <c r="C220" t="inlineStr">
        <is>
          <t>West</t>
        </is>
      </c>
      <c r="D220" t="inlineStr">
        <is>
          <t>Archivering</t>
        </is>
      </c>
      <c r="E220" s="3" t="n">
        <v>305.1</v>
      </c>
      <c r="F220" s="3" t="n">
        <v>89.45999999999999</v>
      </c>
    </row>
    <row r="221">
      <c r="A221" s="2" t="n">
        <v>46189</v>
      </c>
      <c r="B221" t="inlineStr">
        <is>
          <t>VK-2026-0220</t>
        </is>
      </c>
      <c r="C221" t="inlineStr">
        <is>
          <t>Noord</t>
        </is>
      </c>
      <c r="D221" t="inlineStr">
        <is>
          <t>Schrijfwaren</t>
        </is>
      </c>
      <c r="E221" s="3" t="n">
        <v>145.39</v>
      </c>
      <c r="F221" s="3" t="n">
        <v>45.81</v>
      </c>
    </row>
    <row r="222">
      <c r="A222" s="2" t="n">
        <v>46189</v>
      </c>
      <c r="B222" t="inlineStr">
        <is>
          <t>VK-2026-0221</t>
        </is>
      </c>
      <c r="C222" t="inlineStr">
        <is>
          <t>Oost</t>
        </is>
      </c>
      <c r="D222" t="inlineStr">
        <is>
          <t>Papier en enveloppen</t>
        </is>
      </c>
      <c r="E222" s="3" t="n">
        <v>263.02</v>
      </c>
      <c r="F222" s="3" t="n">
        <v>52.16</v>
      </c>
    </row>
    <row r="223">
      <c r="A223" s="2" t="n">
        <v>46189</v>
      </c>
      <c r="B223" t="inlineStr">
        <is>
          <t>VK-2026-0222</t>
        </is>
      </c>
      <c r="C223" t="inlineStr">
        <is>
          <t>Oost</t>
        </is>
      </c>
      <c r="D223" t="inlineStr">
        <is>
          <t>Printers en toner</t>
        </is>
      </c>
      <c r="E223" s="3" t="n">
        <v>487.48</v>
      </c>
      <c r="F223" s="3" t="n">
        <v>96.90000000000001</v>
      </c>
    </row>
    <row r="224">
      <c r="A224" s="2" t="n">
        <v>46189</v>
      </c>
      <c r="B224" t="inlineStr">
        <is>
          <t>VK-2026-0223</t>
        </is>
      </c>
      <c r="C224" t="inlineStr">
        <is>
          <t>Zuid</t>
        </is>
      </c>
      <c r="D224" t="inlineStr">
        <is>
          <t>Papier en enveloppen</t>
        </is>
      </c>
      <c r="E224" s="3" t="n">
        <v>290.15</v>
      </c>
      <c r="F224" s="3" t="n">
        <v>65.84</v>
      </c>
    </row>
    <row r="225">
      <c r="A225" s="2" t="n">
        <v>46189</v>
      </c>
      <c r="B225" t="inlineStr">
        <is>
          <t>VK-2026-0224</t>
        </is>
      </c>
      <c r="C225" t="inlineStr">
        <is>
          <t>West</t>
        </is>
      </c>
      <c r="D225" t="inlineStr">
        <is>
          <t>Papier en enveloppen</t>
        </is>
      </c>
      <c r="E225" s="3" t="n">
        <v>261.97</v>
      </c>
      <c r="F225" s="3" t="n">
        <v>52.89</v>
      </c>
    </row>
    <row r="226">
      <c r="A226" s="2" t="n">
        <v>46189</v>
      </c>
      <c r="B226" t="inlineStr">
        <is>
          <t>VK-2026-0225</t>
        </is>
      </c>
      <c r="C226" t="inlineStr">
        <is>
          <t>West</t>
        </is>
      </c>
      <c r="D226" t="inlineStr">
        <is>
          <t>Kantoormeubilair</t>
        </is>
      </c>
      <c r="E226" s="3" t="n">
        <v>813.22</v>
      </c>
      <c r="F226" s="3" t="n">
        <v>239.99</v>
      </c>
    </row>
    <row r="227">
      <c r="A227" s="2" t="n">
        <v>46189</v>
      </c>
      <c r="B227" t="inlineStr">
        <is>
          <t>VK-2026-0226</t>
        </is>
      </c>
      <c r="C227" t="inlineStr">
        <is>
          <t>West</t>
        </is>
      </c>
      <c r="D227" t="inlineStr">
        <is>
          <t>Schrijfwaren</t>
        </is>
      </c>
      <c r="E227" s="3" t="n">
        <v>40.56</v>
      </c>
      <c r="F227" s="3" t="n">
        <v>14.06</v>
      </c>
    </row>
    <row r="228">
      <c r="A228" s="2" t="n">
        <v>46190</v>
      </c>
      <c r="B228" t="inlineStr">
        <is>
          <t>VK-2026-0227</t>
        </is>
      </c>
      <c r="C228" t="inlineStr">
        <is>
          <t>Noord</t>
        </is>
      </c>
      <c r="D228" t="inlineStr">
        <is>
          <t>Printers en toner</t>
        </is>
      </c>
      <c r="E228" s="3" t="n">
        <v>293.39</v>
      </c>
      <c r="F228" s="3" t="n">
        <v>51.51</v>
      </c>
    </row>
    <row r="229">
      <c r="A229" s="2" t="n">
        <v>46190</v>
      </c>
      <c r="B229" t="inlineStr">
        <is>
          <t>VK-2026-0228</t>
        </is>
      </c>
      <c r="C229" t="inlineStr">
        <is>
          <t>Noord</t>
        </is>
      </c>
      <c r="D229" t="inlineStr">
        <is>
          <t>Schrijfwaren</t>
        </is>
      </c>
      <c r="E229" s="3" t="n">
        <v>219.73</v>
      </c>
      <c r="F229" s="3" t="n">
        <v>83.22</v>
      </c>
    </row>
    <row r="230">
      <c r="A230" s="2" t="n">
        <v>46190</v>
      </c>
      <c r="B230" t="inlineStr">
        <is>
          <t>VK-2026-0229</t>
        </is>
      </c>
      <c r="C230" t="inlineStr">
        <is>
          <t>Oost</t>
        </is>
      </c>
      <c r="D230" t="inlineStr">
        <is>
          <t>Schrijfwaren</t>
        </is>
      </c>
      <c r="E230" s="3" t="n">
        <v>112.19</v>
      </c>
      <c r="F230" s="3" t="n">
        <v>43.69</v>
      </c>
    </row>
    <row r="231">
      <c r="A231" s="2" t="n">
        <v>46190</v>
      </c>
      <c r="B231" t="inlineStr">
        <is>
          <t>VK-2026-0230</t>
        </is>
      </c>
      <c r="C231" t="inlineStr">
        <is>
          <t>Oost</t>
        </is>
      </c>
      <c r="D231" t="inlineStr">
        <is>
          <t>Printers en toner</t>
        </is>
      </c>
      <c r="E231" s="3" t="n">
        <v>298.92</v>
      </c>
      <c r="F231" s="3" t="n">
        <v>51.72</v>
      </c>
    </row>
    <row r="232">
      <c r="A232" s="2" t="n">
        <v>46190</v>
      </c>
      <c r="B232" t="inlineStr">
        <is>
          <t>VK-2026-0231</t>
        </is>
      </c>
      <c r="C232" t="inlineStr">
        <is>
          <t>Oost</t>
        </is>
      </c>
      <c r="D232" t="inlineStr">
        <is>
          <t>Printers en toner</t>
        </is>
      </c>
      <c r="E232" s="3" t="n">
        <v>419.9</v>
      </c>
      <c r="F232" s="3" t="n">
        <v>70.51000000000001</v>
      </c>
    </row>
    <row r="233">
      <c r="A233" s="2" t="n">
        <v>46190</v>
      </c>
      <c r="B233" t="inlineStr">
        <is>
          <t>VK-2026-0232</t>
        </is>
      </c>
      <c r="C233" t="inlineStr">
        <is>
          <t>Zuid</t>
        </is>
      </c>
      <c r="D233" t="inlineStr">
        <is>
          <t>Archivering</t>
        </is>
      </c>
      <c r="E233" s="3" t="n">
        <v>212.27</v>
      </c>
      <c r="F233" s="3" t="n">
        <v>58.25</v>
      </c>
    </row>
    <row r="234">
      <c r="A234" s="2" t="n">
        <v>46190</v>
      </c>
      <c r="B234" t="inlineStr">
        <is>
          <t>VK-2026-0233</t>
        </is>
      </c>
      <c r="C234" t="inlineStr">
        <is>
          <t>West</t>
        </is>
      </c>
      <c r="D234" t="inlineStr">
        <is>
          <t>Archivering</t>
        </is>
      </c>
      <c r="E234" s="3" t="n">
        <v>358.58</v>
      </c>
      <c r="F234" s="3" t="n">
        <v>106.55</v>
      </c>
    </row>
    <row r="235">
      <c r="A235" s="2" t="n">
        <v>46190</v>
      </c>
      <c r="B235" t="inlineStr">
        <is>
          <t>VK-2026-0234</t>
        </is>
      </c>
      <c r="C235" t="inlineStr">
        <is>
          <t>West</t>
        </is>
      </c>
      <c r="D235" t="inlineStr">
        <is>
          <t>Schrijfwaren</t>
        </is>
      </c>
      <c r="E235" s="3" t="n">
        <v>243.11</v>
      </c>
      <c r="F235" s="3" t="n">
        <v>90.28</v>
      </c>
    </row>
    <row r="236">
      <c r="A236" s="2" t="n">
        <v>46191</v>
      </c>
      <c r="B236" t="inlineStr">
        <is>
          <t>VK-2026-0235</t>
        </is>
      </c>
      <c r="C236" t="inlineStr">
        <is>
          <t>Oost</t>
        </is>
      </c>
      <c r="D236" t="inlineStr">
        <is>
          <t>Schrijfwaren</t>
        </is>
      </c>
      <c r="E236" s="3" t="n">
        <v>89.55</v>
      </c>
      <c r="F236" s="3" t="n">
        <v>34.93</v>
      </c>
    </row>
    <row r="237">
      <c r="A237" s="2" t="n">
        <v>46191</v>
      </c>
      <c r="B237" t="inlineStr">
        <is>
          <t>VK-2026-0236</t>
        </is>
      </c>
      <c r="C237" t="inlineStr">
        <is>
          <t>Zuid</t>
        </is>
      </c>
      <c r="D237" t="inlineStr">
        <is>
          <t>Papier en enveloppen</t>
        </is>
      </c>
      <c r="E237" s="3" t="n">
        <v>108.62</v>
      </c>
      <c r="F237" s="3" t="n">
        <v>23.95</v>
      </c>
    </row>
    <row r="238">
      <c r="A238" s="2" t="n">
        <v>46191</v>
      </c>
      <c r="B238" t="inlineStr">
        <is>
          <t>VK-2026-0237</t>
        </is>
      </c>
      <c r="C238" t="inlineStr">
        <is>
          <t>West</t>
        </is>
      </c>
      <c r="D238" t="inlineStr">
        <is>
          <t>Papier en enveloppen</t>
        </is>
      </c>
      <c r="E238" s="3" t="n">
        <v>349.96</v>
      </c>
      <c r="F238" s="3" t="n">
        <v>82.41</v>
      </c>
    </row>
    <row r="239">
      <c r="A239" s="2" t="n">
        <v>46191</v>
      </c>
      <c r="B239" t="inlineStr">
        <is>
          <t>VK-2026-0238</t>
        </is>
      </c>
      <c r="C239" t="inlineStr">
        <is>
          <t>West</t>
        </is>
      </c>
      <c r="D239" t="inlineStr">
        <is>
          <t>Schrijfwaren</t>
        </is>
      </c>
      <c r="E239" s="3" t="n">
        <v>128.1</v>
      </c>
      <c r="F239" s="3" t="n">
        <v>48.8</v>
      </c>
    </row>
    <row r="240">
      <c r="A240" s="2" t="n">
        <v>46191</v>
      </c>
      <c r="B240" t="inlineStr">
        <is>
          <t>VK-2026-0239</t>
        </is>
      </c>
      <c r="C240" t="inlineStr">
        <is>
          <t>West</t>
        </is>
      </c>
      <c r="D240" t="inlineStr">
        <is>
          <t>Papier en enveloppen</t>
        </is>
      </c>
      <c r="E240" s="3" t="n">
        <v>134.5</v>
      </c>
      <c r="F240" s="3" t="n">
        <v>33.72</v>
      </c>
    </row>
    <row r="241">
      <c r="A241" s="2" t="n">
        <v>46192</v>
      </c>
      <c r="B241" t="inlineStr">
        <is>
          <t>VK-2026-0240</t>
        </is>
      </c>
      <c r="C241" t="inlineStr">
        <is>
          <t>Noord</t>
        </is>
      </c>
      <c r="D241" t="inlineStr">
        <is>
          <t>Archivering</t>
        </is>
      </c>
      <c r="E241" s="3" t="n">
        <v>194.87</v>
      </c>
      <c r="F241" s="3" t="n">
        <v>49.34</v>
      </c>
    </row>
    <row r="242">
      <c r="A242" s="2" t="n">
        <v>46192</v>
      </c>
      <c r="B242" t="inlineStr">
        <is>
          <t>VK-2026-0241</t>
        </is>
      </c>
      <c r="C242" t="inlineStr">
        <is>
          <t>Noord</t>
        </is>
      </c>
      <c r="D242" t="inlineStr">
        <is>
          <t>Schrijfwaren</t>
        </is>
      </c>
      <c r="E242" s="3" t="n">
        <v>48.48</v>
      </c>
      <c r="F242" s="3" t="n">
        <v>18.19</v>
      </c>
    </row>
    <row r="243">
      <c r="A243" s="2" t="n">
        <v>46192</v>
      </c>
      <c r="B243" t="inlineStr">
        <is>
          <t>VK-2026-0242</t>
        </is>
      </c>
      <c r="C243" t="inlineStr">
        <is>
          <t>Noord</t>
        </is>
      </c>
      <c r="D243" t="inlineStr">
        <is>
          <t>Papier en enveloppen</t>
        </is>
      </c>
      <c r="E243" s="3" t="n">
        <v>346.09</v>
      </c>
      <c r="F243" s="3" t="n">
        <v>74.75</v>
      </c>
    </row>
    <row r="244">
      <c r="A244" s="2" t="n">
        <v>46192</v>
      </c>
      <c r="B244" t="inlineStr">
        <is>
          <t>VK-2026-0243</t>
        </is>
      </c>
      <c r="C244" t="inlineStr">
        <is>
          <t>Oost</t>
        </is>
      </c>
      <c r="D244" t="inlineStr">
        <is>
          <t>Printers en toner</t>
        </is>
      </c>
      <c r="E244" s="3" t="n">
        <v>320.03</v>
      </c>
      <c r="F244" s="3" t="n">
        <v>55.81</v>
      </c>
    </row>
    <row r="245">
      <c r="A245" s="2" t="n">
        <v>46192</v>
      </c>
      <c r="B245" t="inlineStr">
        <is>
          <t>VK-2026-0244</t>
        </is>
      </c>
      <c r="C245" t="inlineStr">
        <is>
          <t>Oost</t>
        </is>
      </c>
      <c r="D245" t="inlineStr">
        <is>
          <t>Archivering</t>
        </is>
      </c>
      <c r="E245" s="3" t="n">
        <v>335.75</v>
      </c>
      <c r="F245" s="3" t="n">
        <v>87.94</v>
      </c>
    </row>
    <row r="246">
      <c r="A246" s="2" t="n">
        <v>46192</v>
      </c>
      <c r="B246" t="inlineStr">
        <is>
          <t>VK-2026-0245</t>
        </is>
      </c>
      <c r="C246" t="inlineStr">
        <is>
          <t>Zuid</t>
        </is>
      </c>
      <c r="D246" t="inlineStr">
        <is>
          <t>Schrijfwaren</t>
        </is>
      </c>
      <c r="E246" s="3" t="n">
        <v>51.78</v>
      </c>
      <c r="F246" s="3" t="n">
        <v>19.84</v>
      </c>
    </row>
    <row r="247">
      <c r="A247" s="2" t="n">
        <v>46192</v>
      </c>
      <c r="B247" t="inlineStr">
        <is>
          <t>VK-2026-0246</t>
        </is>
      </c>
      <c r="C247" t="inlineStr">
        <is>
          <t>West</t>
        </is>
      </c>
      <c r="D247" t="inlineStr">
        <is>
          <t>Printers en toner</t>
        </is>
      </c>
      <c r="E247" s="3" t="n">
        <v>158.27</v>
      </c>
      <c r="F247" s="3" t="n">
        <v>29.99</v>
      </c>
    </row>
    <row r="248">
      <c r="A248" s="2" t="n">
        <v>46192</v>
      </c>
      <c r="B248" t="inlineStr">
        <is>
          <t>VK-2026-0247</t>
        </is>
      </c>
      <c r="C248" t="inlineStr">
        <is>
          <t>West</t>
        </is>
      </c>
      <c r="D248" t="inlineStr">
        <is>
          <t>Schrijfwaren</t>
        </is>
      </c>
      <c r="E248" s="3" t="n">
        <v>106.76</v>
      </c>
      <c r="F248" s="3" t="n">
        <v>35.52</v>
      </c>
    </row>
    <row r="249">
      <c r="A249" s="2" t="n">
        <v>46195</v>
      </c>
      <c r="B249" t="inlineStr">
        <is>
          <t>VK-2026-0248</t>
        </is>
      </c>
      <c r="C249" t="inlineStr">
        <is>
          <t>Noord</t>
        </is>
      </c>
      <c r="D249" t="inlineStr">
        <is>
          <t>Papier en enveloppen</t>
        </is>
      </c>
      <c r="E249" s="3" t="n">
        <v>158.05</v>
      </c>
      <c r="F249" s="3" t="n">
        <v>34.63</v>
      </c>
    </row>
    <row r="250">
      <c r="A250" s="2" t="n">
        <v>46195</v>
      </c>
      <c r="B250" t="inlineStr">
        <is>
          <t>VK-2026-0249</t>
        </is>
      </c>
      <c r="C250" t="inlineStr">
        <is>
          <t>Oost</t>
        </is>
      </c>
      <c r="D250" t="inlineStr">
        <is>
          <t>Archivering</t>
        </is>
      </c>
      <c r="E250" s="3" t="n">
        <v>259.93</v>
      </c>
      <c r="F250" s="3" t="n">
        <v>80.77</v>
      </c>
    </row>
    <row r="251">
      <c r="A251" s="2" t="n">
        <v>46195</v>
      </c>
      <c r="B251" t="inlineStr">
        <is>
          <t>VK-2026-0250</t>
        </is>
      </c>
      <c r="C251" t="inlineStr">
        <is>
          <t>Oost</t>
        </is>
      </c>
      <c r="D251" t="inlineStr">
        <is>
          <t>Archivering</t>
        </is>
      </c>
      <c r="E251" s="3" t="n">
        <v>126.23</v>
      </c>
      <c r="F251" s="3" t="n">
        <v>32.64</v>
      </c>
    </row>
    <row r="252">
      <c r="A252" s="2" t="n">
        <v>46195</v>
      </c>
      <c r="B252" t="inlineStr">
        <is>
          <t>VK-2026-0251</t>
        </is>
      </c>
      <c r="C252" t="inlineStr">
        <is>
          <t>Oost</t>
        </is>
      </c>
      <c r="D252" t="inlineStr">
        <is>
          <t>Papier en enveloppen</t>
        </is>
      </c>
      <c r="E252" s="3" t="n">
        <v>337.75</v>
      </c>
      <c r="F252" s="3" t="n">
        <v>64.5</v>
      </c>
    </row>
    <row r="253">
      <c r="A253" s="2" t="n">
        <v>46195</v>
      </c>
      <c r="B253" t="inlineStr">
        <is>
          <t>VK-2026-0252</t>
        </is>
      </c>
      <c r="C253" t="inlineStr">
        <is>
          <t>Zuid</t>
        </is>
      </c>
      <c r="D253" t="inlineStr">
        <is>
          <t>Printers en toner</t>
        </is>
      </c>
      <c r="E253" s="3" t="n">
        <v>180.06</v>
      </c>
      <c r="F253" s="3" t="n">
        <v>35.27</v>
      </c>
    </row>
    <row r="254">
      <c r="A254" s="2" t="n">
        <v>46195</v>
      </c>
      <c r="B254" t="inlineStr">
        <is>
          <t>VK-2026-0253</t>
        </is>
      </c>
      <c r="C254" t="inlineStr">
        <is>
          <t>Zuid</t>
        </is>
      </c>
      <c r="D254" t="inlineStr">
        <is>
          <t>Printers en toner</t>
        </is>
      </c>
      <c r="E254" s="3" t="n">
        <v>586.53</v>
      </c>
      <c r="F254" s="3" t="n">
        <v>111.81</v>
      </c>
    </row>
    <row r="255">
      <c r="A255" s="2" t="n">
        <v>46195</v>
      </c>
      <c r="B255" t="inlineStr">
        <is>
          <t>VK-2026-0254</t>
        </is>
      </c>
      <c r="C255" t="inlineStr">
        <is>
          <t>West</t>
        </is>
      </c>
      <c r="D255" t="inlineStr">
        <is>
          <t>Printers en toner</t>
        </is>
      </c>
      <c r="E255" s="3" t="n">
        <v>307.95</v>
      </c>
      <c r="F255" s="3" t="n">
        <v>56.61</v>
      </c>
    </row>
    <row r="256">
      <c r="A256" s="2" t="n">
        <v>46195</v>
      </c>
      <c r="B256" t="inlineStr">
        <is>
          <t>VK-2026-0255</t>
        </is>
      </c>
      <c r="C256" t="inlineStr">
        <is>
          <t>West</t>
        </is>
      </c>
      <c r="D256" t="inlineStr">
        <is>
          <t>Archivering</t>
        </is>
      </c>
      <c r="E256" s="3" t="n">
        <v>324.76</v>
      </c>
      <c r="F256" s="3" t="n">
        <v>93.68000000000001</v>
      </c>
    </row>
    <row r="257">
      <c r="A257" s="2" t="n">
        <v>46196</v>
      </c>
      <c r="B257" t="inlineStr">
        <is>
          <t>VK-2026-0256</t>
        </is>
      </c>
      <c r="C257" t="inlineStr">
        <is>
          <t>Oost</t>
        </is>
      </c>
      <c r="D257" t="inlineStr">
        <is>
          <t>Schrijfwaren</t>
        </is>
      </c>
      <c r="E257" s="3" t="n">
        <v>181.71</v>
      </c>
      <c r="F257" s="3" t="n">
        <v>55.69</v>
      </c>
    </row>
    <row r="258">
      <c r="A258" s="2" t="n">
        <v>46196</v>
      </c>
      <c r="B258" t="inlineStr">
        <is>
          <t>VK-2026-0257</t>
        </is>
      </c>
      <c r="C258" t="inlineStr">
        <is>
          <t>Zuid</t>
        </is>
      </c>
      <c r="D258" t="inlineStr">
        <is>
          <t>Printers en toner</t>
        </is>
      </c>
      <c r="E258" s="3" t="n">
        <v>151.35</v>
      </c>
      <c r="F258" s="3" t="n">
        <v>27.78</v>
      </c>
    </row>
    <row r="259">
      <c r="A259" s="2" t="n">
        <v>46196</v>
      </c>
      <c r="B259" t="inlineStr">
        <is>
          <t>VK-2026-0258</t>
        </is>
      </c>
      <c r="C259" t="inlineStr">
        <is>
          <t>West</t>
        </is>
      </c>
      <c r="D259" t="inlineStr">
        <is>
          <t>Schrijfwaren</t>
        </is>
      </c>
      <c r="E259" s="3" t="n">
        <v>50.93</v>
      </c>
      <c r="F259" s="3" t="n">
        <v>15.07</v>
      </c>
    </row>
    <row r="260">
      <c r="A260" s="2" t="n">
        <v>46196</v>
      </c>
      <c r="B260" t="inlineStr">
        <is>
          <t>VK-2026-0259</t>
        </is>
      </c>
      <c r="C260" t="inlineStr">
        <is>
          <t>West</t>
        </is>
      </c>
      <c r="D260" t="inlineStr">
        <is>
          <t>Papier en enveloppen</t>
        </is>
      </c>
      <c r="E260" s="3" t="n">
        <v>215.83</v>
      </c>
      <c r="F260" s="3" t="n">
        <v>44.01</v>
      </c>
    </row>
    <row r="261">
      <c r="A261" s="2" t="n">
        <v>46197</v>
      </c>
      <c r="B261" t="inlineStr">
        <is>
          <t>VK-2026-0260</t>
        </is>
      </c>
      <c r="C261" t="inlineStr">
        <is>
          <t>Oost</t>
        </is>
      </c>
      <c r="D261" t="inlineStr">
        <is>
          <t>Papier en enveloppen</t>
        </is>
      </c>
      <c r="E261" s="3" t="n">
        <v>262.51</v>
      </c>
      <c r="F261" s="3" t="n">
        <v>51.66</v>
      </c>
    </row>
    <row r="262">
      <c r="A262" s="2" t="n">
        <v>46197</v>
      </c>
      <c r="B262" t="inlineStr">
        <is>
          <t>VK-2026-0261</t>
        </is>
      </c>
      <c r="C262" t="inlineStr">
        <is>
          <t>Zuid</t>
        </is>
      </c>
      <c r="D262" t="inlineStr">
        <is>
          <t>Printers en toner</t>
        </is>
      </c>
      <c r="E262" s="3" t="n">
        <v>686.84</v>
      </c>
      <c r="F262" s="3" t="n">
        <v>130.65</v>
      </c>
    </row>
    <row r="263">
      <c r="A263" s="2" t="n">
        <v>46197</v>
      </c>
      <c r="B263" t="inlineStr">
        <is>
          <t>VK-2026-0262</t>
        </is>
      </c>
      <c r="C263" t="inlineStr">
        <is>
          <t>Zuid</t>
        </is>
      </c>
      <c r="D263" t="inlineStr">
        <is>
          <t>Printers en toner</t>
        </is>
      </c>
      <c r="E263" s="3" t="n">
        <v>627.62</v>
      </c>
      <c r="F263" s="3" t="n">
        <v>99.05</v>
      </c>
    </row>
    <row r="264">
      <c r="A264" s="2" t="n">
        <v>46197</v>
      </c>
      <c r="B264" t="inlineStr">
        <is>
          <t>VK-2026-0263</t>
        </is>
      </c>
      <c r="C264" t="inlineStr">
        <is>
          <t>West</t>
        </is>
      </c>
      <c r="D264" t="inlineStr">
        <is>
          <t>Archivering</t>
        </is>
      </c>
      <c r="E264" s="3" t="n">
        <v>87.72</v>
      </c>
      <c r="F264" s="3" t="n">
        <v>25.35</v>
      </c>
    </row>
    <row r="265">
      <c r="A265" s="2" t="n">
        <v>46198</v>
      </c>
      <c r="B265" t="inlineStr">
        <is>
          <t>VK-2026-0264</t>
        </is>
      </c>
      <c r="C265" t="inlineStr">
        <is>
          <t>Noord</t>
        </is>
      </c>
      <c r="D265" t="inlineStr">
        <is>
          <t>Schrijfwaren</t>
        </is>
      </c>
      <c r="E265" s="3" t="n">
        <v>186.02</v>
      </c>
      <c r="F265" s="3" t="n">
        <v>62.47</v>
      </c>
    </row>
    <row r="266">
      <c r="A266" s="2" t="n">
        <v>46198</v>
      </c>
      <c r="B266" t="inlineStr">
        <is>
          <t>VK-2026-0265</t>
        </is>
      </c>
      <c r="C266" t="inlineStr">
        <is>
          <t>Noord</t>
        </is>
      </c>
      <c r="D266" t="inlineStr">
        <is>
          <t>Papier en enveloppen</t>
        </is>
      </c>
      <c r="E266" s="3" t="n">
        <v>248.29</v>
      </c>
      <c r="F266" s="3" t="n">
        <v>50.25</v>
      </c>
    </row>
    <row r="267">
      <c r="A267" s="2" t="n">
        <v>46198</v>
      </c>
      <c r="B267" t="inlineStr">
        <is>
          <t>VK-2026-0266</t>
        </is>
      </c>
      <c r="C267" t="inlineStr">
        <is>
          <t>Oost</t>
        </is>
      </c>
      <c r="D267" t="inlineStr">
        <is>
          <t>Printers en toner</t>
        </is>
      </c>
      <c r="E267" s="3" t="n">
        <v>410.16</v>
      </c>
      <c r="F267" s="3" t="n">
        <v>64.88</v>
      </c>
    </row>
    <row r="268">
      <c r="A268" s="2" t="n">
        <v>46198</v>
      </c>
      <c r="B268" t="inlineStr">
        <is>
          <t>VK-2026-0267</t>
        </is>
      </c>
      <c r="C268" t="inlineStr">
        <is>
          <t>Zuid</t>
        </is>
      </c>
      <c r="D268" t="inlineStr">
        <is>
          <t>Papier en enveloppen</t>
        </is>
      </c>
      <c r="E268" s="3" t="n">
        <v>274.05</v>
      </c>
      <c r="F268" s="3" t="n">
        <v>55.45</v>
      </c>
    </row>
    <row r="269">
      <c r="A269" s="2" t="n">
        <v>46198</v>
      </c>
      <c r="B269" t="inlineStr">
        <is>
          <t>VK-2026-0268</t>
        </is>
      </c>
      <c r="C269" t="inlineStr">
        <is>
          <t>Zuid</t>
        </is>
      </c>
      <c r="D269" t="inlineStr">
        <is>
          <t>Kantoormeubilair</t>
        </is>
      </c>
      <c r="E269" s="3" t="n">
        <v>1677.25</v>
      </c>
      <c r="F269" s="3" t="n">
        <v>458.62</v>
      </c>
    </row>
    <row r="270">
      <c r="A270" s="2" t="n">
        <v>46198</v>
      </c>
      <c r="B270" t="inlineStr">
        <is>
          <t>VK-2026-0269</t>
        </is>
      </c>
      <c r="C270" t="inlineStr">
        <is>
          <t>West</t>
        </is>
      </c>
      <c r="D270" t="inlineStr">
        <is>
          <t>Schrijfwaren</t>
        </is>
      </c>
      <c r="E270" s="3" t="n">
        <v>239.6</v>
      </c>
      <c r="F270" s="3" t="n">
        <v>93.65000000000001</v>
      </c>
    </row>
    <row r="271">
      <c r="A271" s="2" t="n">
        <v>46198</v>
      </c>
      <c r="B271" t="inlineStr">
        <is>
          <t>VK-2026-0270</t>
        </is>
      </c>
      <c r="C271" t="inlineStr">
        <is>
          <t>West</t>
        </is>
      </c>
      <c r="D271" t="inlineStr">
        <is>
          <t>Archivering</t>
        </is>
      </c>
      <c r="E271" s="3" t="n">
        <v>252.26</v>
      </c>
      <c r="F271" s="3" t="n">
        <v>64.22</v>
      </c>
    </row>
    <row r="272">
      <c r="A272" s="2" t="n">
        <v>46199</v>
      </c>
      <c r="B272" t="inlineStr">
        <is>
          <t>VK-2026-0271</t>
        </is>
      </c>
      <c r="C272" t="inlineStr">
        <is>
          <t>Noord</t>
        </is>
      </c>
      <c r="D272" t="inlineStr">
        <is>
          <t>Papier en enveloppen</t>
        </is>
      </c>
      <c r="E272" s="3" t="n">
        <v>147.98</v>
      </c>
      <c r="F272" s="3" t="n">
        <v>34.94</v>
      </c>
    </row>
    <row r="273">
      <c r="A273" s="2" t="n">
        <v>46199</v>
      </c>
      <c r="B273" t="inlineStr">
        <is>
          <t>VK-2026-0272</t>
        </is>
      </c>
      <c r="C273" t="inlineStr">
        <is>
          <t>Oost</t>
        </is>
      </c>
      <c r="D273" t="inlineStr">
        <is>
          <t>Kantoormeubilair</t>
        </is>
      </c>
      <c r="E273" s="3" t="n">
        <v>867.8200000000001</v>
      </c>
      <c r="F273" s="3" t="n">
        <v>262.23</v>
      </c>
    </row>
    <row r="274">
      <c r="A274" s="2" t="n">
        <v>46199</v>
      </c>
      <c r="B274" t="inlineStr">
        <is>
          <t>VK-2026-0273</t>
        </is>
      </c>
      <c r="C274" t="inlineStr">
        <is>
          <t>Zuid</t>
        </is>
      </c>
      <c r="D274" t="inlineStr">
        <is>
          <t>Papier en enveloppen</t>
        </is>
      </c>
      <c r="E274" s="3" t="n">
        <v>124.52</v>
      </c>
      <c r="F274" s="3" t="n">
        <v>30.49</v>
      </c>
    </row>
    <row r="275">
      <c r="A275" s="2" t="n">
        <v>46199</v>
      </c>
      <c r="B275" t="inlineStr">
        <is>
          <t>VK-2026-0274</t>
        </is>
      </c>
      <c r="C275" t="inlineStr">
        <is>
          <t>Zuid</t>
        </is>
      </c>
      <c r="D275" t="inlineStr">
        <is>
          <t>Papier en enveloppen</t>
        </is>
      </c>
      <c r="E275" s="3" t="n">
        <v>315.97</v>
      </c>
      <c r="F275" s="3" t="n">
        <v>62.63</v>
      </c>
    </row>
    <row r="276">
      <c r="A276" s="2" t="n">
        <v>46199</v>
      </c>
      <c r="B276" t="inlineStr">
        <is>
          <t>VK-2026-0275</t>
        </is>
      </c>
      <c r="C276" t="inlineStr">
        <is>
          <t>Zuid</t>
        </is>
      </c>
      <c r="D276" t="inlineStr">
        <is>
          <t>Papier en enveloppen</t>
        </is>
      </c>
      <c r="E276" s="3" t="n">
        <v>109.64</v>
      </c>
      <c r="F276" s="3" t="n">
        <v>21.36</v>
      </c>
    </row>
    <row r="277">
      <c r="A277" s="2" t="n">
        <v>46202</v>
      </c>
      <c r="B277" t="inlineStr">
        <is>
          <t>VK-2026-0276</t>
        </is>
      </c>
      <c r="C277" t="inlineStr">
        <is>
          <t>Noord</t>
        </is>
      </c>
      <c r="D277" t="inlineStr">
        <is>
          <t>Schrijfwaren</t>
        </is>
      </c>
      <c r="E277" s="3" t="n">
        <v>90.84</v>
      </c>
      <c r="F277" s="3" t="n">
        <v>34.15</v>
      </c>
    </row>
    <row r="278">
      <c r="A278" s="2" t="n">
        <v>46202</v>
      </c>
      <c r="B278" t="inlineStr">
        <is>
          <t>VK-2026-0277</t>
        </is>
      </c>
      <c r="C278" t="inlineStr">
        <is>
          <t>Oost</t>
        </is>
      </c>
      <c r="D278" t="inlineStr">
        <is>
          <t>Papier en enveloppen</t>
        </is>
      </c>
      <c r="E278" s="3" t="n">
        <v>149.33</v>
      </c>
      <c r="F278" s="3" t="n">
        <v>30.89</v>
      </c>
    </row>
    <row r="279">
      <c r="A279" s="2" t="n">
        <v>46202</v>
      </c>
      <c r="B279" t="inlineStr">
        <is>
          <t>VK-2026-0278</t>
        </is>
      </c>
      <c r="C279" t="inlineStr">
        <is>
          <t>Oost</t>
        </is>
      </c>
      <c r="D279" t="inlineStr">
        <is>
          <t>Printers en toner</t>
        </is>
      </c>
      <c r="E279" s="3" t="n">
        <v>784.54</v>
      </c>
      <c r="F279" s="3" t="n">
        <v>155.43</v>
      </c>
    </row>
    <row r="280">
      <c r="A280" s="2" t="n">
        <v>46202</v>
      </c>
      <c r="B280" t="inlineStr">
        <is>
          <t>VK-2026-0279</t>
        </is>
      </c>
      <c r="C280" t="inlineStr">
        <is>
          <t>Zuid</t>
        </is>
      </c>
      <c r="D280" t="inlineStr">
        <is>
          <t>Printers en toner</t>
        </is>
      </c>
      <c r="E280" s="3" t="n">
        <v>654.95</v>
      </c>
      <c r="F280" s="3" t="n">
        <v>122.24</v>
      </c>
    </row>
    <row r="281">
      <c r="A281" s="2" t="n">
        <v>46202</v>
      </c>
      <c r="B281" t="inlineStr">
        <is>
          <t>VK-2026-0280</t>
        </is>
      </c>
      <c r="C281" t="inlineStr">
        <is>
          <t>Zuid</t>
        </is>
      </c>
      <c r="D281" t="inlineStr">
        <is>
          <t>Schrijfwaren</t>
        </is>
      </c>
      <c r="E281" s="3" t="n">
        <v>167.36</v>
      </c>
      <c r="F281" s="3" t="n">
        <v>50.85</v>
      </c>
    </row>
    <row r="282">
      <c r="A282" s="2" t="n">
        <v>46202</v>
      </c>
      <c r="B282" t="inlineStr">
        <is>
          <t>VK-2026-0281</t>
        </is>
      </c>
      <c r="C282" t="inlineStr">
        <is>
          <t>Zuid</t>
        </is>
      </c>
      <c r="D282" t="inlineStr">
        <is>
          <t>Papier en enveloppen</t>
        </is>
      </c>
      <c r="E282" s="3" t="n">
        <v>366.06</v>
      </c>
      <c r="F282" s="3" t="n">
        <v>85.31</v>
      </c>
    </row>
    <row r="283">
      <c r="A283" s="2" t="n">
        <v>46202</v>
      </c>
      <c r="B283" t="inlineStr">
        <is>
          <t>VK-2026-0282</t>
        </is>
      </c>
      <c r="C283" t="inlineStr">
        <is>
          <t>West</t>
        </is>
      </c>
      <c r="D283" t="inlineStr">
        <is>
          <t>Schrijfwaren</t>
        </is>
      </c>
      <c r="E283" s="3" t="n">
        <v>177.48</v>
      </c>
      <c r="F283" s="3" t="n">
        <v>53.24</v>
      </c>
    </row>
    <row r="284">
      <c r="A284" s="2" t="n">
        <v>46202</v>
      </c>
      <c r="B284" t="inlineStr">
        <is>
          <t>VK-2026-0283</t>
        </is>
      </c>
      <c r="C284" t="inlineStr">
        <is>
          <t>West</t>
        </is>
      </c>
      <c r="D284" t="inlineStr">
        <is>
          <t>Archivering</t>
        </is>
      </c>
      <c r="E284" s="3" t="n">
        <v>111.78</v>
      </c>
      <c r="F284" s="3" t="n">
        <v>27.83</v>
      </c>
    </row>
    <row r="285">
      <c r="A285" s="2" t="n">
        <v>46203</v>
      </c>
      <c r="B285" t="inlineStr">
        <is>
          <t>VK-2026-0284</t>
        </is>
      </c>
      <c r="C285" t="inlineStr">
        <is>
          <t>Noord</t>
        </is>
      </c>
      <c r="D285" t="inlineStr">
        <is>
          <t>Papier en enveloppen</t>
        </is>
      </c>
      <c r="E285" s="3" t="n">
        <v>342.4</v>
      </c>
      <c r="F285" s="3" t="n">
        <v>67.45999999999999</v>
      </c>
    </row>
    <row r="286">
      <c r="A286" s="2" t="n">
        <v>46203</v>
      </c>
      <c r="B286" t="inlineStr">
        <is>
          <t>VK-2026-0285</t>
        </is>
      </c>
      <c r="C286" t="inlineStr">
        <is>
          <t>Noord</t>
        </is>
      </c>
      <c r="D286" t="inlineStr">
        <is>
          <t>Papier en enveloppen</t>
        </is>
      </c>
      <c r="E286" s="3" t="n">
        <v>361.09</v>
      </c>
      <c r="F286" s="3" t="n">
        <v>78.95999999999999</v>
      </c>
    </row>
    <row r="287">
      <c r="A287" s="2" t="n">
        <v>46203</v>
      </c>
      <c r="B287" t="inlineStr">
        <is>
          <t>VK-2026-0286</t>
        </is>
      </c>
      <c r="C287" t="inlineStr">
        <is>
          <t>Noord</t>
        </is>
      </c>
      <c r="D287" t="inlineStr">
        <is>
          <t>Printers en toner</t>
        </is>
      </c>
      <c r="E287" s="3" t="n">
        <v>857.65</v>
      </c>
      <c r="F287" s="3" t="n">
        <v>174.32</v>
      </c>
    </row>
    <row r="288">
      <c r="A288" s="2" t="n">
        <v>46203</v>
      </c>
      <c r="B288" t="inlineStr">
        <is>
          <t>VK-2026-0287</t>
        </is>
      </c>
      <c r="C288" t="inlineStr">
        <is>
          <t>Oost</t>
        </is>
      </c>
      <c r="D288" t="inlineStr">
        <is>
          <t>Archivering</t>
        </is>
      </c>
      <c r="E288" s="3" t="n">
        <v>116.54</v>
      </c>
      <c r="F288" s="3" t="n">
        <v>31.78</v>
      </c>
    </row>
    <row r="289">
      <c r="A289" s="2" t="n">
        <v>46203</v>
      </c>
      <c r="B289" t="inlineStr">
        <is>
          <t>VK-2026-0288</t>
        </is>
      </c>
      <c r="C289" t="inlineStr">
        <is>
          <t>Zuid</t>
        </is>
      </c>
      <c r="D289" t="inlineStr">
        <is>
          <t>Schrijfwaren</t>
        </is>
      </c>
      <c r="E289" s="3" t="n">
        <v>180.77</v>
      </c>
      <c r="F289" s="3" t="n">
        <v>70.09999999999999</v>
      </c>
    </row>
    <row r="290">
      <c r="A290" s="2" t="n">
        <v>46203</v>
      </c>
      <c r="B290" t="inlineStr">
        <is>
          <t>VK-2026-0289</t>
        </is>
      </c>
      <c r="C290" t="inlineStr">
        <is>
          <t>Zuid</t>
        </is>
      </c>
      <c r="D290" t="inlineStr">
        <is>
          <t>Papier en enveloppen</t>
        </is>
      </c>
      <c r="E290" s="3" t="n">
        <v>176.28</v>
      </c>
      <c r="F290" s="3" t="n">
        <v>43.56</v>
      </c>
    </row>
    <row r="291">
      <c r="A291" s="2" t="n">
        <v>46203</v>
      </c>
      <c r="B291" t="inlineStr">
        <is>
          <t>VK-2026-0290</t>
        </is>
      </c>
      <c r="C291" t="inlineStr">
        <is>
          <t>West</t>
        </is>
      </c>
      <c r="D291" t="inlineStr">
        <is>
          <t>Schrijfwaren</t>
        </is>
      </c>
      <c r="E291" s="3" t="n">
        <v>140.01</v>
      </c>
      <c r="F291" s="3" t="n">
        <v>43.01</v>
      </c>
    </row>
    <row r="292">
      <c r="A292" s="2" t="n">
        <v>46203</v>
      </c>
      <c r="B292" t="inlineStr">
        <is>
          <t>VK-2026-0291</t>
        </is>
      </c>
      <c r="C292" t="inlineStr">
        <is>
          <t>West</t>
        </is>
      </c>
      <c r="D292" t="inlineStr">
        <is>
          <t>Papier en enveloppen</t>
        </is>
      </c>
      <c r="E292" s="3" t="n">
        <v>272.94</v>
      </c>
      <c r="F292" s="3" t="n">
        <v>64.88</v>
      </c>
    </row>
    <row r="293">
      <c r="A293" s="2" t="n">
        <v>46203</v>
      </c>
      <c r="B293" t="inlineStr">
        <is>
          <t>VK-2026-0292</t>
        </is>
      </c>
      <c r="C293" t="inlineStr">
        <is>
          <t>West</t>
        </is>
      </c>
      <c r="D293" t="inlineStr">
        <is>
          <t>Archivering</t>
        </is>
      </c>
      <c r="E293" s="3" t="n">
        <v>305.11</v>
      </c>
      <c r="F293" s="3" t="n">
        <v>93.7</v>
      </c>
    </row>
    <row r="294">
      <c r="A294" s="2" t="n">
        <v>46203</v>
      </c>
      <c r="B294" t="inlineStr">
        <is>
          <t>VK-2026-0293</t>
        </is>
      </c>
      <c r="C294" t="inlineStr">
        <is>
          <t>West</t>
        </is>
      </c>
      <c r="D294" t="inlineStr">
        <is>
          <t>Papier en enveloppen</t>
        </is>
      </c>
      <c r="E294" s="3" t="n">
        <v>326.25</v>
      </c>
      <c r="F294" s="3" t="n">
        <v>67.61</v>
      </c>
    </row>
    <row r="295">
      <c r="A295" s="2" t="n">
        <v>46204</v>
      </c>
      <c r="B295" t="inlineStr">
        <is>
          <t>VK-2026-0294</t>
        </is>
      </c>
      <c r="C295" t="inlineStr">
        <is>
          <t>Oost</t>
        </is>
      </c>
      <c r="D295" t="inlineStr">
        <is>
          <t>Papier en enveloppen</t>
        </is>
      </c>
      <c r="E295" s="3" t="n">
        <v>137.32</v>
      </c>
      <c r="F295" s="3" t="n">
        <v>27.84</v>
      </c>
    </row>
    <row r="296">
      <c r="A296" s="2" t="n">
        <v>46204</v>
      </c>
      <c r="B296" t="inlineStr">
        <is>
          <t>VK-2026-0295</t>
        </is>
      </c>
      <c r="C296" t="inlineStr">
        <is>
          <t>Oost</t>
        </is>
      </c>
      <c r="D296" t="inlineStr">
        <is>
          <t>Printers en toner</t>
        </is>
      </c>
      <c r="E296" s="3" t="n">
        <v>374.72</v>
      </c>
      <c r="F296" s="3" t="n">
        <v>60.09</v>
      </c>
    </row>
    <row r="297">
      <c r="A297" s="2" t="n">
        <v>46204</v>
      </c>
      <c r="B297" t="inlineStr">
        <is>
          <t>VK-2026-0296</t>
        </is>
      </c>
      <c r="C297" t="inlineStr">
        <is>
          <t>Zuid</t>
        </is>
      </c>
      <c r="D297" t="inlineStr">
        <is>
          <t>Papier en enveloppen</t>
        </is>
      </c>
      <c r="E297" s="3" t="n">
        <v>126.82</v>
      </c>
      <c r="F297" s="3" t="n">
        <v>25.87</v>
      </c>
    </row>
    <row r="298">
      <c r="A298" s="2" t="n">
        <v>46204</v>
      </c>
      <c r="B298" t="inlineStr">
        <is>
          <t>VK-2026-0297</t>
        </is>
      </c>
      <c r="C298" t="inlineStr">
        <is>
          <t>Zuid</t>
        </is>
      </c>
      <c r="D298" t="inlineStr">
        <is>
          <t>Printers en toner</t>
        </is>
      </c>
      <c r="E298" s="3" t="n">
        <v>660.02</v>
      </c>
      <c r="F298" s="3" t="n">
        <v>120.55</v>
      </c>
    </row>
    <row r="299">
      <c r="A299" s="2" t="n">
        <v>46204</v>
      </c>
      <c r="B299" t="inlineStr">
        <is>
          <t>VK-2026-0298</t>
        </is>
      </c>
      <c r="C299" t="inlineStr">
        <is>
          <t>West</t>
        </is>
      </c>
      <c r="D299" t="inlineStr">
        <is>
          <t>Papier en enveloppen</t>
        </is>
      </c>
      <c r="E299" s="3" t="n">
        <v>258.55</v>
      </c>
      <c r="F299" s="3" t="n">
        <v>51.72</v>
      </c>
    </row>
    <row r="300">
      <c r="A300" s="2" t="n">
        <v>46204</v>
      </c>
      <c r="B300" t="inlineStr">
        <is>
          <t>VK-2026-0299</t>
        </is>
      </c>
      <c r="C300" t="inlineStr">
        <is>
          <t>West</t>
        </is>
      </c>
      <c r="D300" t="inlineStr">
        <is>
          <t>Printers en toner</t>
        </is>
      </c>
      <c r="E300" s="3" t="n">
        <v>562.03</v>
      </c>
      <c r="F300" s="3" t="n">
        <v>102.7</v>
      </c>
    </row>
    <row r="301">
      <c r="A301" s="2" t="n">
        <v>46205</v>
      </c>
      <c r="B301" t="inlineStr">
        <is>
          <t>VK-2026-0300</t>
        </is>
      </c>
      <c r="C301" t="inlineStr">
        <is>
          <t>Noord</t>
        </is>
      </c>
      <c r="D301" t="inlineStr">
        <is>
          <t>Schrijfwaren</t>
        </is>
      </c>
      <c r="E301" s="3" t="n">
        <v>48.07</v>
      </c>
      <c r="F301" s="3" t="n">
        <v>16.62</v>
      </c>
    </row>
    <row r="302">
      <c r="A302" s="2" t="n">
        <v>46205</v>
      </c>
      <c r="B302" t="inlineStr">
        <is>
          <t>VK-2026-0301</t>
        </is>
      </c>
      <c r="C302" t="inlineStr">
        <is>
          <t>Noord</t>
        </is>
      </c>
      <c r="D302" t="inlineStr">
        <is>
          <t>Schrijfwaren</t>
        </is>
      </c>
      <c r="E302" s="3" t="n">
        <v>159.35</v>
      </c>
      <c r="F302" s="3" t="n">
        <v>59.44</v>
      </c>
    </row>
    <row r="303">
      <c r="A303" s="2" t="n">
        <v>46205</v>
      </c>
      <c r="B303" t="inlineStr">
        <is>
          <t>VK-2026-0302</t>
        </is>
      </c>
      <c r="C303" t="inlineStr">
        <is>
          <t>Oost</t>
        </is>
      </c>
      <c r="D303" t="inlineStr">
        <is>
          <t>Schrijfwaren</t>
        </is>
      </c>
      <c r="E303" s="3" t="n">
        <v>214</v>
      </c>
      <c r="F303" s="3" t="n">
        <v>64.98</v>
      </c>
    </row>
    <row r="304">
      <c r="A304" s="2" t="n">
        <v>46205</v>
      </c>
      <c r="B304" t="inlineStr">
        <is>
          <t>VK-2026-0303</t>
        </is>
      </c>
      <c r="C304" t="inlineStr">
        <is>
          <t>Oost</t>
        </is>
      </c>
      <c r="D304" t="inlineStr">
        <is>
          <t>Schrijfwaren</t>
        </is>
      </c>
      <c r="E304" s="3" t="n">
        <v>232.02</v>
      </c>
      <c r="F304" s="3" t="n">
        <v>70.83</v>
      </c>
    </row>
    <row r="305">
      <c r="A305" s="2" t="n">
        <v>46205</v>
      </c>
      <c r="B305" t="inlineStr">
        <is>
          <t>VK-2026-0304</t>
        </is>
      </c>
      <c r="C305" t="inlineStr">
        <is>
          <t>Oost</t>
        </is>
      </c>
      <c r="D305" t="inlineStr">
        <is>
          <t>Papier en enveloppen</t>
        </is>
      </c>
      <c r="E305" s="3" t="n">
        <v>100.04</v>
      </c>
      <c r="F305" s="3" t="n">
        <v>24.87</v>
      </c>
    </row>
    <row r="306">
      <c r="A306" s="2" t="n">
        <v>46205</v>
      </c>
      <c r="B306" t="inlineStr">
        <is>
          <t>VK-2026-0305</t>
        </is>
      </c>
      <c r="C306" t="inlineStr">
        <is>
          <t>West</t>
        </is>
      </c>
      <c r="D306" t="inlineStr">
        <is>
          <t>Kantoormeubilair</t>
        </is>
      </c>
      <c r="E306" s="3" t="n">
        <v>386.62</v>
      </c>
      <c r="F306" s="3" t="n">
        <v>131.75</v>
      </c>
    </row>
    <row r="307">
      <c r="A307" s="2" t="n">
        <v>46205</v>
      </c>
      <c r="B307" t="inlineStr">
        <is>
          <t>VK-2026-0306</t>
        </is>
      </c>
      <c r="C307" t="inlineStr">
        <is>
          <t>West</t>
        </is>
      </c>
      <c r="D307" t="inlineStr">
        <is>
          <t>Archivering</t>
        </is>
      </c>
      <c r="E307" s="3" t="n">
        <v>238.49</v>
      </c>
      <c r="F307" s="3" t="n">
        <v>74.86</v>
      </c>
    </row>
    <row r="308">
      <c r="A308" s="2" t="n">
        <v>46205</v>
      </c>
      <c r="B308" t="inlineStr">
        <is>
          <t>VK-2026-0307</t>
        </is>
      </c>
      <c r="C308" t="inlineStr">
        <is>
          <t>West</t>
        </is>
      </c>
      <c r="D308" t="inlineStr">
        <is>
          <t>Archivering</t>
        </is>
      </c>
      <c r="E308" s="3" t="n">
        <v>244.31</v>
      </c>
      <c r="F308" s="3" t="n">
        <v>63.41</v>
      </c>
    </row>
    <row r="309">
      <c r="A309" s="2" t="n">
        <v>46206</v>
      </c>
      <c r="B309" t="inlineStr">
        <is>
          <t>VK-2026-0308</t>
        </is>
      </c>
      <c r="C309" t="inlineStr">
        <is>
          <t>Noord</t>
        </is>
      </c>
      <c r="D309" t="inlineStr">
        <is>
          <t>Papier en enveloppen</t>
        </is>
      </c>
      <c r="E309" s="3" t="n">
        <v>198.57</v>
      </c>
      <c r="F309" s="3" t="n">
        <v>42.24</v>
      </c>
    </row>
    <row r="310">
      <c r="A310" s="2" t="n">
        <v>46206</v>
      </c>
      <c r="B310" t="inlineStr">
        <is>
          <t>VK-2026-0309</t>
        </is>
      </c>
      <c r="C310" t="inlineStr">
        <is>
          <t>Oost</t>
        </is>
      </c>
      <c r="D310" t="inlineStr">
        <is>
          <t>Printers en toner</t>
        </is>
      </c>
      <c r="E310" s="3" t="n">
        <v>523.05</v>
      </c>
      <c r="F310" s="3" t="n">
        <v>100.68</v>
      </c>
    </row>
    <row r="311">
      <c r="A311" s="2" t="n">
        <v>46206</v>
      </c>
      <c r="B311" t="inlineStr">
        <is>
          <t>VK-2026-0310</t>
        </is>
      </c>
      <c r="C311" t="inlineStr">
        <is>
          <t>Oost</t>
        </is>
      </c>
      <c r="D311" t="inlineStr">
        <is>
          <t>Archivering</t>
        </is>
      </c>
      <c r="E311" s="3" t="n">
        <v>150.75</v>
      </c>
      <c r="F311" s="3" t="n">
        <v>44.89</v>
      </c>
    </row>
    <row r="312">
      <c r="A312" s="2" t="n">
        <v>46206</v>
      </c>
      <c r="B312" t="inlineStr">
        <is>
          <t>VK-2026-0311</t>
        </is>
      </c>
      <c r="C312" t="inlineStr">
        <is>
          <t>Zuid</t>
        </is>
      </c>
      <c r="D312" t="inlineStr">
        <is>
          <t>Papier en enveloppen</t>
        </is>
      </c>
      <c r="E312" s="3" t="n">
        <v>358.73</v>
      </c>
      <c r="F312" s="3" t="n">
        <v>77.97</v>
      </c>
    </row>
    <row r="313">
      <c r="A313" s="2" t="n">
        <v>46206</v>
      </c>
      <c r="B313" t="inlineStr">
        <is>
          <t>VK-2026-0312</t>
        </is>
      </c>
      <c r="C313" t="inlineStr">
        <is>
          <t>West</t>
        </is>
      </c>
      <c r="D313" t="inlineStr">
        <is>
          <t>Papier en enveloppen</t>
        </is>
      </c>
      <c r="E313" s="3" t="n">
        <v>160.8</v>
      </c>
      <c r="F313" s="3" t="n">
        <v>40.35</v>
      </c>
    </row>
    <row r="314">
      <c r="A314" s="2" t="n">
        <v>46206</v>
      </c>
      <c r="B314" t="inlineStr">
        <is>
          <t>VK-2026-0313</t>
        </is>
      </c>
      <c r="C314" t="inlineStr">
        <is>
          <t>West</t>
        </is>
      </c>
      <c r="D314" t="inlineStr">
        <is>
          <t>Papier en enveloppen</t>
        </is>
      </c>
      <c r="E314" s="3" t="n">
        <v>330.08</v>
      </c>
      <c r="F314" s="3" t="n">
        <v>69.59</v>
      </c>
    </row>
    <row r="315">
      <c r="A315" s="2" t="n">
        <v>46206</v>
      </c>
      <c r="B315" t="inlineStr">
        <is>
          <t>VK-2026-0314</t>
        </is>
      </c>
      <c r="C315" t="inlineStr">
        <is>
          <t>West</t>
        </is>
      </c>
      <c r="D315" t="inlineStr">
        <is>
          <t>Schrijfwaren</t>
        </is>
      </c>
      <c r="E315" s="3" t="n">
        <v>220.67</v>
      </c>
      <c r="F315" s="3" t="n">
        <v>75.16</v>
      </c>
    </row>
    <row r="316">
      <c r="A316" s="2" t="n">
        <v>46209</v>
      </c>
      <c r="B316" t="inlineStr">
        <is>
          <t>VK-2026-0315</t>
        </is>
      </c>
      <c r="C316" t="inlineStr">
        <is>
          <t>Noord</t>
        </is>
      </c>
      <c r="D316" t="inlineStr">
        <is>
          <t>Schrijfwaren</t>
        </is>
      </c>
      <c r="E316" s="3" t="n">
        <v>89.17</v>
      </c>
      <c r="F316" s="3" t="n">
        <v>32.79</v>
      </c>
    </row>
    <row r="317">
      <c r="A317" s="2" t="n">
        <v>46209</v>
      </c>
      <c r="B317" t="inlineStr">
        <is>
          <t>VK-2026-0316</t>
        </is>
      </c>
      <c r="C317" t="inlineStr">
        <is>
          <t>Oost</t>
        </is>
      </c>
      <c r="D317" t="inlineStr">
        <is>
          <t>Papier en enveloppen</t>
        </is>
      </c>
      <c r="E317" s="3" t="n">
        <v>389.94</v>
      </c>
      <c r="F317" s="3" t="n">
        <v>88.77</v>
      </c>
    </row>
    <row r="318">
      <c r="A318" s="2" t="n">
        <v>46209</v>
      </c>
      <c r="B318" t="inlineStr">
        <is>
          <t>VK-2026-0317</t>
        </is>
      </c>
      <c r="C318" t="inlineStr">
        <is>
          <t>Oost</t>
        </is>
      </c>
      <c r="D318" t="inlineStr">
        <is>
          <t>Schrijfwaren</t>
        </is>
      </c>
      <c r="E318" s="3" t="n">
        <v>130.49</v>
      </c>
      <c r="F318" s="3" t="n">
        <v>46.61</v>
      </c>
    </row>
    <row r="319">
      <c r="A319" s="2" t="n">
        <v>46209</v>
      </c>
      <c r="B319" t="inlineStr">
        <is>
          <t>VK-2026-0318</t>
        </is>
      </c>
      <c r="C319" t="inlineStr">
        <is>
          <t>Zuid</t>
        </is>
      </c>
      <c r="D319" t="inlineStr">
        <is>
          <t>Papier en enveloppen</t>
        </is>
      </c>
      <c r="E319" s="3" t="n">
        <v>403.14</v>
      </c>
      <c r="F319" s="3" t="n">
        <v>79</v>
      </c>
    </row>
    <row r="320">
      <c r="A320" s="2" t="n">
        <v>46209</v>
      </c>
      <c r="B320" t="inlineStr">
        <is>
          <t>VK-2026-0319</t>
        </is>
      </c>
      <c r="C320" t="inlineStr">
        <is>
          <t>Zuid</t>
        </is>
      </c>
      <c r="D320" t="inlineStr">
        <is>
          <t>Papier en enveloppen</t>
        </is>
      </c>
      <c r="E320" s="3" t="n">
        <v>199.59</v>
      </c>
      <c r="F320" s="3" t="n">
        <v>46.99</v>
      </c>
    </row>
    <row r="321">
      <c r="A321" s="2" t="n">
        <v>46209</v>
      </c>
      <c r="B321" t="inlineStr">
        <is>
          <t>VK-2026-0320</t>
        </is>
      </c>
      <c r="C321" t="inlineStr">
        <is>
          <t>West</t>
        </is>
      </c>
      <c r="D321" t="inlineStr">
        <is>
          <t>Archivering</t>
        </is>
      </c>
      <c r="E321" s="3" t="n">
        <v>254.6</v>
      </c>
      <c r="F321" s="3" t="n">
        <v>75.23</v>
      </c>
    </row>
    <row r="322">
      <c r="A322" s="2" t="n">
        <v>46209</v>
      </c>
      <c r="B322" t="inlineStr">
        <is>
          <t>VK-2026-0321</t>
        </is>
      </c>
      <c r="C322" t="inlineStr">
        <is>
          <t>West</t>
        </is>
      </c>
      <c r="D322" t="inlineStr">
        <is>
          <t>Archivering</t>
        </is>
      </c>
      <c r="E322" s="3" t="n">
        <v>132.1</v>
      </c>
      <c r="F322" s="3" t="n">
        <v>34.27</v>
      </c>
    </row>
    <row r="323">
      <c r="A323" s="2" t="n">
        <v>46210</v>
      </c>
      <c r="B323" t="inlineStr">
        <is>
          <t>VK-2026-0322</t>
        </is>
      </c>
      <c r="C323" t="inlineStr">
        <is>
          <t>Noord</t>
        </is>
      </c>
      <c r="D323" t="inlineStr">
        <is>
          <t>Papier en enveloppen</t>
        </is>
      </c>
      <c r="E323" s="3" t="n">
        <v>315.76</v>
      </c>
      <c r="F323" s="3" t="n">
        <v>62.77</v>
      </c>
    </row>
    <row r="324">
      <c r="A324" s="2" t="n">
        <v>46210</v>
      </c>
      <c r="B324" t="inlineStr">
        <is>
          <t>VK-2026-0323</t>
        </is>
      </c>
      <c r="C324" t="inlineStr">
        <is>
          <t>Oost</t>
        </is>
      </c>
      <c r="D324" t="inlineStr">
        <is>
          <t>Printers en toner</t>
        </is>
      </c>
      <c r="E324" s="3" t="n">
        <v>703.83</v>
      </c>
      <c r="F324" s="3" t="n">
        <v>116.86</v>
      </c>
    </row>
    <row r="325">
      <c r="A325" s="2" t="n">
        <v>46210</v>
      </c>
      <c r="B325" t="inlineStr">
        <is>
          <t>VK-2026-0324</t>
        </is>
      </c>
      <c r="C325" t="inlineStr">
        <is>
          <t>Zuid</t>
        </is>
      </c>
      <c r="D325" t="inlineStr">
        <is>
          <t>Printers en toner</t>
        </is>
      </c>
      <c r="E325" s="3" t="n">
        <v>621.6900000000001</v>
      </c>
      <c r="F325" s="3" t="n">
        <v>118</v>
      </c>
    </row>
    <row r="326">
      <c r="A326" s="2" t="n">
        <v>46210</v>
      </c>
      <c r="B326" t="inlineStr">
        <is>
          <t>VK-2026-0325</t>
        </is>
      </c>
      <c r="C326" t="inlineStr">
        <is>
          <t>Zuid</t>
        </is>
      </c>
      <c r="D326" t="inlineStr">
        <is>
          <t>Kantoormeubilair</t>
        </is>
      </c>
      <c r="E326" s="3" t="n">
        <v>1131.14</v>
      </c>
      <c r="F326" s="3" t="n">
        <v>337.9</v>
      </c>
    </row>
    <row r="327">
      <c r="A327" s="2" t="n">
        <v>46210</v>
      </c>
      <c r="B327" t="inlineStr">
        <is>
          <t>VK-2026-0326</t>
        </is>
      </c>
      <c r="C327" t="inlineStr">
        <is>
          <t>West</t>
        </is>
      </c>
      <c r="D327" t="inlineStr">
        <is>
          <t>Printers en toner</t>
        </is>
      </c>
      <c r="E327" s="3" t="n">
        <v>734.7</v>
      </c>
      <c r="F327" s="3" t="n">
        <v>122.44</v>
      </c>
    </row>
    <row r="328">
      <c r="A328" s="2" t="n">
        <v>46210</v>
      </c>
      <c r="B328" t="inlineStr">
        <is>
          <t>VK-2026-0327</t>
        </is>
      </c>
      <c r="C328" t="inlineStr">
        <is>
          <t>West</t>
        </is>
      </c>
      <c r="D328" t="inlineStr">
        <is>
          <t>Papier en enveloppen</t>
        </is>
      </c>
      <c r="E328" s="3" t="n">
        <v>349.46</v>
      </c>
      <c r="F328" s="3" t="n">
        <v>66.93000000000001</v>
      </c>
    </row>
    <row r="329">
      <c r="A329" s="2" t="n">
        <v>46210</v>
      </c>
      <c r="B329" t="inlineStr">
        <is>
          <t>VK-2026-0328</t>
        </is>
      </c>
      <c r="C329" t="inlineStr">
        <is>
          <t>West</t>
        </is>
      </c>
      <c r="D329" t="inlineStr">
        <is>
          <t>Schrijfwaren</t>
        </is>
      </c>
      <c r="E329" s="3" t="n">
        <v>159.55</v>
      </c>
      <c r="F329" s="3" t="n">
        <v>46.15</v>
      </c>
    </row>
    <row r="330">
      <c r="A330" s="2" t="n">
        <v>46211</v>
      </c>
      <c r="B330" t="inlineStr">
        <is>
          <t>VK-2026-0329</t>
        </is>
      </c>
      <c r="C330" t="inlineStr">
        <is>
          <t>Noord</t>
        </is>
      </c>
      <c r="D330" t="inlineStr">
        <is>
          <t>Kantoormeubilair</t>
        </is>
      </c>
      <c r="E330" s="3" t="n">
        <v>1237.45</v>
      </c>
      <c r="F330" s="3" t="n">
        <v>341.78</v>
      </c>
    </row>
    <row r="331">
      <c r="A331" s="2" t="n">
        <v>46211</v>
      </c>
      <c r="B331" t="inlineStr">
        <is>
          <t>VK-2026-0330</t>
        </is>
      </c>
      <c r="C331" t="inlineStr">
        <is>
          <t>Oost</t>
        </is>
      </c>
      <c r="D331" t="inlineStr">
        <is>
          <t>Papier en enveloppen</t>
        </is>
      </c>
      <c r="E331" s="3" t="n">
        <v>239.86</v>
      </c>
      <c r="F331" s="3" t="n">
        <v>60.65</v>
      </c>
    </row>
    <row r="332">
      <c r="A332" s="2" t="n">
        <v>46211</v>
      </c>
      <c r="B332" t="inlineStr">
        <is>
          <t>VK-2026-0331</t>
        </is>
      </c>
      <c r="C332" t="inlineStr">
        <is>
          <t>Oost</t>
        </is>
      </c>
      <c r="D332" t="inlineStr">
        <is>
          <t>Printers en toner</t>
        </is>
      </c>
      <c r="E332" s="3" t="n">
        <v>472.43</v>
      </c>
      <c r="F332" s="3" t="n">
        <v>81.36</v>
      </c>
    </row>
    <row r="333">
      <c r="A333" s="2" t="n">
        <v>46211</v>
      </c>
      <c r="B333" t="inlineStr">
        <is>
          <t>VK-2026-0332</t>
        </is>
      </c>
      <c r="C333" t="inlineStr">
        <is>
          <t>Zuid</t>
        </is>
      </c>
      <c r="D333" t="inlineStr">
        <is>
          <t>Papier en enveloppen</t>
        </is>
      </c>
      <c r="E333" s="3" t="n">
        <v>395.99</v>
      </c>
      <c r="F333" s="3" t="n">
        <v>93.3</v>
      </c>
    </row>
    <row r="334">
      <c r="A334" s="2" t="n">
        <v>46211</v>
      </c>
      <c r="B334" t="inlineStr">
        <is>
          <t>VK-2026-0333</t>
        </is>
      </c>
      <c r="C334" t="inlineStr">
        <is>
          <t>West</t>
        </is>
      </c>
      <c r="D334" t="inlineStr">
        <is>
          <t>Printers en toner</t>
        </is>
      </c>
      <c r="E334" s="3" t="n">
        <v>314.68</v>
      </c>
      <c r="F334" s="3" t="n">
        <v>64.31</v>
      </c>
    </row>
    <row r="335">
      <c r="A335" s="2" t="n">
        <v>46211</v>
      </c>
      <c r="B335" t="inlineStr">
        <is>
          <t>VK-2026-0334</t>
        </is>
      </c>
      <c r="C335" t="inlineStr">
        <is>
          <t>West</t>
        </is>
      </c>
      <c r="D335" t="inlineStr">
        <is>
          <t>Papier en enveloppen</t>
        </is>
      </c>
      <c r="E335" s="3" t="n">
        <v>215.83</v>
      </c>
      <c r="F335" s="3" t="n">
        <v>54.06</v>
      </c>
    </row>
    <row r="336">
      <c r="A336" s="2" t="n">
        <v>46212</v>
      </c>
      <c r="B336" t="inlineStr">
        <is>
          <t>VK-2026-0335</t>
        </is>
      </c>
      <c r="C336" t="inlineStr">
        <is>
          <t>Noord</t>
        </is>
      </c>
      <c r="D336" t="inlineStr">
        <is>
          <t>Kantoormeubilair</t>
        </is>
      </c>
      <c r="E336" s="3" t="n">
        <v>1211.26</v>
      </c>
      <c r="F336" s="3" t="n">
        <v>365.98</v>
      </c>
    </row>
    <row r="337">
      <c r="A337" s="2" t="n">
        <v>46212</v>
      </c>
      <c r="B337" t="inlineStr">
        <is>
          <t>VK-2026-0336</t>
        </is>
      </c>
      <c r="C337" t="inlineStr">
        <is>
          <t>Noord</t>
        </is>
      </c>
      <c r="D337" t="inlineStr">
        <is>
          <t>Archivering</t>
        </is>
      </c>
      <c r="E337" s="3" t="n">
        <v>118.07</v>
      </c>
      <c r="F337" s="3" t="n">
        <v>31.91</v>
      </c>
    </row>
    <row r="338">
      <c r="A338" s="2" t="n">
        <v>46212</v>
      </c>
      <c r="B338" t="inlineStr">
        <is>
          <t>VK-2026-0337</t>
        </is>
      </c>
      <c r="C338" t="inlineStr">
        <is>
          <t>Oost</t>
        </is>
      </c>
      <c r="D338" t="inlineStr">
        <is>
          <t>Schrijfwaren</t>
        </is>
      </c>
      <c r="E338" s="3" t="n">
        <v>223.25</v>
      </c>
      <c r="F338" s="3" t="n">
        <v>69.52</v>
      </c>
    </row>
    <row r="339">
      <c r="A339" s="2" t="n">
        <v>46212</v>
      </c>
      <c r="B339" t="inlineStr">
        <is>
          <t>VK-2026-0338</t>
        </is>
      </c>
      <c r="C339" t="inlineStr">
        <is>
          <t>Oost</t>
        </is>
      </c>
      <c r="D339" t="inlineStr">
        <is>
          <t>Papier en enveloppen</t>
        </is>
      </c>
      <c r="E339" s="3" t="n">
        <v>108.53</v>
      </c>
      <c r="F339" s="3" t="n">
        <v>23.36</v>
      </c>
    </row>
    <row r="340">
      <c r="A340" s="2" t="n">
        <v>46212</v>
      </c>
      <c r="B340" t="inlineStr">
        <is>
          <t>VK-2026-0339</t>
        </is>
      </c>
      <c r="C340" t="inlineStr">
        <is>
          <t>Zuid</t>
        </is>
      </c>
      <c r="D340" t="inlineStr">
        <is>
          <t>Printers en toner</t>
        </is>
      </c>
      <c r="E340" s="3" t="n">
        <v>176.86</v>
      </c>
      <c r="F340" s="3" t="n">
        <v>36.17</v>
      </c>
    </row>
    <row r="341">
      <c r="A341" s="2" t="n">
        <v>46212</v>
      </c>
      <c r="B341" t="inlineStr">
        <is>
          <t>VK-2026-0340</t>
        </is>
      </c>
      <c r="C341" t="inlineStr">
        <is>
          <t>West</t>
        </is>
      </c>
      <c r="D341" t="inlineStr">
        <is>
          <t>Papier en enveloppen</t>
        </is>
      </c>
      <c r="E341" s="3" t="n">
        <v>131.12</v>
      </c>
      <c r="F341" s="3" t="n">
        <v>30</v>
      </c>
    </row>
    <row r="342">
      <c r="A342" s="2" t="n">
        <v>46212</v>
      </c>
      <c r="B342" t="inlineStr">
        <is>
          <t>VK-2026-0341</t>
        </is>
      </c>
      <c r="C342" t="inlineStr">
        <is>
          <t>West</t>
        </is>
      </c>
      <c r="D342" t="inlineStr">
        <is>
          <t>Papier en enveloppen</t>
        </is>
      </c>
      <c r="E342" s="3" t="n">
        <v>118.81</v>
      </c>
      <c r="F342" s="3" t="n">
        <v>27.47</v>
      </c>
    </row>
    <row r="343">
      <c r="A343" s="2" t="n">
        <v>46213</v>
      </c>
      <c r="B343" t="inlineStr">
        <is>
          <t>VK-2026-0342</t>
        </is>
      </c>
      <c r="C343" t="inlineStr">
        <is>
          <t>Noord</t>
        </is>
      </c>
      <c r="D343" t="inlineStr">
        <is>
          <t>Kantoormeubilair</t>
        </is>
      </c>
      <c r="E343" s="3" t="n">
        <v>536.8099999999999</v>
      </c>
      <c r="F343" s="3" t="n">
        <v>175.87</v>
      </c>
    </row>
    <row r="344">
      <c r="A344" s="2" t="n">
        <v>46213</v>
      </c>
      <c r="B344" t="inlineStr">
        <is>
          <t>VK-2026-0343</t>
        </is>
      </c>
      <c r="C344" t="inlineStr">
        <is>
          <t>Noord</t>
        </is>
      </c>
      <c r="D344" t="inlineStr">
        <is>
          <t>Papier en enveloppen</t>
        </is>
      </c>
      <c r="E344" s="3" t="n">
        <v>340.77</v>
      </c>
      <c r="F344" s="3" t="n">
        <v>64.92</v>
      </c>
    </row>
    <row r="345">
      <c r="A345" s="2" t="n">
        <v>46213</v>
      </c>
      <c r="B345" t="inlineStr">
        <is>
          <t>VK-2026-0344</t>
        </is>
      </c>
      <c r="C345" t="inlineStr">
        <is>
          <t>Zuid</t>
        </is>
      </c>
      <c r="D345" t="inlineStr">
        <is>
          <t>Printers en toner</t>
        </is>
      </c>
      <c r="E345" s="3" t="n">
        <v>683.72</v>
      </c>
      <c r="F345" s="3" t="n">
        <v>110.3</v>
      </c>
    </row>
    <row r="346">
      <c r="A346" s="2" t="n">
        <v>46213</v>
      </c>
      <c r="B346" t="inlineStr">
        <is>
          <t>VK-2026-0345</t>
        </is>
      </c>
      <c r="C346" t="inlineStr">
        <is>
          <t>Zuid</t>
        </is>
      </c>
      <c r="D346" t="inlineStr">
        <is>
          <t>Papier en enveloppen</t>
        </is>
      </c>
      <c r="E346" s="3" t="n">
        <v>246.07</v>
      </c>
      <c r="F346" s="3" t="n">
        <v>47.08</v>
      </c>
    </row>
    <row r="347">
      <c r="A347" s="2" t="n">
        <v>46213</v>
      </c>
      <c r="B347" t="inlineStr">
        <is>
          <t>VK-2026-0346</t>
        </is>
      </c>
      <c r="C347" t="inlineStr">
        <is>
          <t>West</t>
        </is>
      </c>
      <c r="D347" t="inlineStr">
        <is>
          <t>Schrijfwaren</t>
        </is>
      </c>
      <c r="E347" s="3" t="n">
        <v>163.27</v>
      </c>
      <c r="F347" s="3" t="n">
        <v>59.39</v>
      </c>
    </row>
    <row r="348">
      <c r="A348" s="2" t="n">
        <v>46213</v>
      </c>
      <c r="B348" t="inlineStr">
        <is>
          <t>VK-2026-0347</t>
        </is>
      </c>
      <c r="C348" t="inlineStr">
        <is>
          <t>West</t>
        </is>
      </c>
      <c r="D348" t="inlineStr">
        <is>
          <t>Schrijfwaren</t>
        </is>
      </c>
      <c r="E348" s="3" t="n">
        <v>259.33</v>
      </c>
      <c r="F348" s="3" t="n">
        <v>84.02</v>
      </c>
    </row>
    <row r="349">
      <c r="A349" s="2" t="n">
        <v>46216</v>
      </c>
      <c r="B349" t="inlineStr">
        <is>
          <t>VK-2026-0348</t>
        </is>
      </c>
      <c r="C349" t="inlineStr">
        <is>
          <t>Oost</t>
        </is>
      </c>
      <c r="D349" t="inlineStr">
        <is>
          <t>Archivering</t>
        </is>
      </c>
      <c r="E349" s="3" t="n">
        <v>226.53</v>
      </c>
      <c r="F349" s="3" t="n">
        <v>60.55</v>
      </c>
    </row>
    <row r="350">
      <c r="A350" s="2" t="n">
        <v>46216</v>
      </c>
      <c r="B350" t="inlineStr">
        <is>
          <t>VK-2026-0349</t>
        </is>
      </c>
      <c r="C350" t="inlineStr">
        <is>
          <t>Oost</t>
        </is>
      </c>
      <c r="D350" t="inlineStr">
        <is>
          <t>Schrijfwaren</t>
        </is>
      </c>
      <c r="E350" s="3" t="n">
        <v>223.79</v>
      </c>
      <c r="F350" s="3" t="n">
        <v>81.91</v>
      </c>
    </row>
    <row r="351">
      <c r="A351" s="2" t="n">
        <v>46216</v>
      </c>
      <c r="B351" t="inlineStr">
        <is>
          <t>VK-2026-0350</t>
        </is>
      </c>
      <c r="C351" t="inlineStr">
        <is>
          <t>Zuid</t>
        </is>
      </c>
      <c r="D351" t="inlineStr">
        <is>
          <t>Printers en toner</t>
        </is>
      </c>
      <c r="E351" s="3" t="n">
        <v>779.08</v>
      </c>
      <c r="F351" s="3" t="n">
        <v>130.68</v>
      </c>
    </row>
    <row r="352">
      <c r="A352" s="2" t="n">
        <v>46216</v>
      </c>
      <c r="B352" t="inlineStr">
        <is>
          <t>VK-2026-0351</t>
        </is>
      </c>
      <c r="C352" t="inlineStr">
        <is>
          <t>West</t>
        </is>
      </c>
      <c r="D352" t="inlineStr">
        <is>
          <t>Printers en toner</t>
        </is>
      </c>
      <c r="E352" s="3" t="n">
        <v>627.11</v>
      </c>
      <c r="F352" s="3" t="n">
        <v>129.01</v>
      </c>
    </row>
    <row r="353">
      <c r="A353" s="2" t="n">
        <v>46216</v>
      </c>
      <c r="B353" t="inlineStr">
        <is>
          <t>VK-2026-0352</t>
        </is>
      </c>
      <c r="C353" t="inlineStr">
        <is>
          <t>West</t>
        </is>
      </c>
      <c r="D353" t="inlineStr">
        <is>
          <t>Schrijfwaren</t>
        </is>
      </c>
      <c r="E353" s="3" t="n">
        <v>222.67</v>
      </c>
      <c r="F353" s="3" t="n">
        <v>76.06999999999999</v>
      </c>
    </row>
    <row r="354">
      <c r="A354" s="2" t="n">
        <v>46217</v>
      </c>
      <c r="B354" t="inlineStr">
        <is>
          <t>VK-2026-0353</t>
        </is>
      </c>
      <c r="C354" t="inlineStr">
        <is>
          <t>Noord</t>
        </is>
      </c>
      <c r="D354" t="inlineStr">
        <is>
          <t>Archivering</t>
        </is>
      </c>
      <c r="E354" s="3" t="n">
        <v>148.03</v>
      </c>
      <c r="F354" s="3" t="n">
        <v>41.69</v>
      </c>
    </row>
    <row r="355">
      <c r="A355" s="2" t="n">
        <v>46217</v>
      </c>
      <c r="B355" t="inlineStr">
        <is>
          <t>VK-2026-0354</t>
        </is>
      </c>
      <c r="C355" t="inlineStr">
        <is>
          <t>Oost</t>
        </is>
      </c>
      <c r="D355" t="inlineStr">
        <is>
          <t>Printers en toner</t>
        </is>
      </c>
      <c r="E355" s="3" t="n">
        <v>894.87</v>
      </c>
      <c r="F355" s="3" t="n">
        <v>142.67</v>
      </c>
    </row>
    <row r="356">
      <c r="A356" s="2" t="n">
        <v>46217</v>
      </c>
      <c r="B356" t="inlineStr">
        <is>
          <t>VK-2026-0355</t>
        </is>
      </c>
      <c r="C356" t="inlineStr">
        <is>
          <t>Oost</t>
        </is>
      </c>
      <c r="D356" t="inlineStr">
        <is>
          <t>Schrijfwaren</t>
        </is>
      </c>
      <c r="E356" s="3" t="n">
        <v>101.15</v>
      </c>
      <c r="F356" s="3" t="n">
        <v>35.61</v>
      </c>
    </row>
    <row r="357">
      <c r="A357" s="2" t="n">
        <v>46217</v>
      </c>
      <c r="B357" t="inlineStr">
        <is>
          <t>VK-2026-0356</t>
        </is>
      </c>
      <c r="C357" t="inlineStr">
        <is>
          <t>West</t>
        </is>
      </c>
      <c r="D357" t="inlineStr">
        <is>
          <t>Schrijfwaren</t>
        </is>
      </c>
      <c r="E357" s="3" t="n">
        <v>217.42</v>
      </c>
      <c r="F357" s="3" t="n">
        <v>78.5</v>
      </c>
    </row>
    <row r="358">
      <c r="A358" s="2" t="n">
        <v>46217</v>
      </c>
      <c r="B358" t="inlineStr">
        <is>
          <t>VK-2026-0357</t>
        </is>
      </c>
      <c r="C358" t="inlineStr">
        <is>
          <t>West</t>
        </is>
      </c>
      <c r="D358" t="inlineStr">
        <is>
          <t>Printers en toner</t>
        </is>
      </c>
      <c r="E358" s="3" t="n">
        <v>792.02</v>
      </c>
      <c r="F358" s="3" t="n">
        <v>148.33</v>
      </c>
    </row>
    <row r="359">
      <c r="A359" s="2" t="n">
        <v>46217</v>
      </c>
      <c r="B359" t="inlineStr">
        <is>
          <t>VK-2026-0358</t>
        </is>
      </c>
      <c r="C359" t="inlineStr">
        <is>
          <t>West</t>
        </is>
      </c>
      <c r="D359" t="inlineStr">
        <is>
          <t>Archivering</t>
        </is>
      </c>
      <c r="E359" s="3" t="n">
        <v>284.51</v>
      </c>
      <c r="F359" s="3" t="n">
        <v>82.64</v>
      </c>
    </row>
    <row r="360">
      <c r="A360" s="2" t="n">
        <v>46218</v>
      </c>
      <c r="B360" t="inlineStr">
        <is>
          <t>VK-2026-0359</t>
        </is>
      </c>
      <c r="C360" t="inlineStr">
        <is>
          <t>Noord</t>
        </is>
      </c>
      <c r="D360" t="inlineStr">
        <is>
          <t>Papier en enveloppen</t>
        </is>
      </c>
      <c r="E360" s="3" t="n">
        <v>113.09</v>
      </c>
      <c r="F360" s="3" t="n">
        <v>25.28</v>
      </c>
    </row>
    <row r="361">
      <c r="A361" s="2" t="n">
        <v>46218</v>
      </c>
      <c r="B361" t="inlineStr">
        <is>
          <t>VK-2026-0360</t>
        </is>
      </c>
      <c r="C361" t="inlineStr">
        <is>
          <t>Noord</t>
        </is>
      </c>
      <c r="D361" t="inlineStr">
        <is>
          <t>Papier en enveloppen</t>
        </is>
      </c>
      <c r="E361" s="3" t="n">
        <v>122.18</v>
      </c>
      <c r="F361" s="3" t="n">
        <v>23.52</v>
      </c>
    </row>
    <row r="362">
      <c r="A362" s="2" t="n">
        <v>46218</v>
      </c>
      <c r="B362" t="inlineStr">
        <is>
          <t>VK-2026-0361</t>
        </is>
      </c>
      <c r="C362" t="inlineStr">
        <is>
          <t>Oost</t>
        </is>
      </c>
      <c r="D362" t="inlineStr">
        <is>
          <t>Archivering</t>
        </is>
      </c>
      <c r="E362" s="3" t="n">
        <v>371.4</v>
      </c>
      <c r="F362" s="3" t="n">
        <v>96.87</v>
      </c>
    </row>
    <row r="363">
      <c r="A363" s="2" t="n">
        <v>46218</v>
      </c>
      <c r="B363" t="inlineStr">
        <is>
          <t>VK-2026-0362</t>
        </is>
      </c>
      <c r="C363" t="inlineStr">
        <is>
          <t>Zuid</t>
        </is>
      </c>
      <c r="D363" t="inlineStr">
        <is>
          <t>Schrijfwaren</t>
        </is>
      </c>
      <c r="E363" s="3" t="n">
        <v>209.14</v>
      </c>
      <c r="F363" s="3" t="n">
        <v>70.09</v>
      </c>
    </row>
    <row r="364">
      <c r="A364" s="2" t="n">
        <v>46218</v>
      </c>
      <c r="B364" t="inlineStr">
        <is>
          <t>VK-2026-0363</t>
        </is>
      </c>
      <c r="C364" t="inlineStr">
        <is>
          <t>Zuid</t>
        </is>
      </c>
      <c r="D364" t="inlineStr">
        <is>
          <t>Archivering</t>
        </is>
      </c>
      <c r="E364" s="3" t="n">
        <v>161.56</v>
      </c>
      <c r="F364" s="3" t="n">
        <v>41.1</v>
      </c>
    </row>
    <row r="365">
      <c r="A365" s="2" t="n">
        <v>46218</v>
      </c>
      <c r="B365" t="inlineStr">
        <is>
          <t>VK-2026-0364</t>
        </is>
      </c>
      <c r="C365" t="inlineStr">
        <is>
          <t>West</t>
        </is>
      </c>
      <c r="D365" t="inlineStr">
        <is>
          <t>Papier en enveloppen</t>
        </is>
      </c>
      <c r="E365" s="3" t="n">
        <v>357.88</v>
      </c>
      <c r="F365" s="3" t="n">
        <v>74.55</v>
      </c>
    </row>
    <row r="366">
      <c r="A366" s="2" t="n">
        <v>46218</v>
      </c>
      <c r="B366" t="inlineStr">
        <is>
          <t>VK-2026-0365</t>
        </is>
      </c>
      <c r="C366" t="inlineStr">
        <is>
          <t>West</t>
        </is>
      </c>
      <c r="D366" t="inlineStr">
        <is>
          <t>Printers en toner</t>
        </is>
      </c>
      <c r="E366" s="3" t="n">
        <v>363.05</v>
      </c>
      <c r="F366" s="3" t="n">
        <v>74.27</v>
      </c>
    </row>
    <row r="367">
      <c r="A367" s="2" t="n">
        <v>46218</v>
      </c>
      <c r="B367" t="inlineStr">
        <is>
          <t>VK-2026-0366</t>
        </is>
      </c>
      <c r="C367" t="inlineStr">
        <is>
          <t>West</t>
        </is>
      </c>
      <c r="D367" t="inlineStr">
        <is>
          <t>Schrijfwaren</t>
        </is>
      </c>
      <c r="E367" s="3" t="n">
        <v>79.84999999999999</v>
      </c>
      <c r="F367" s="3" t="n">
        <v>27.14</v>
      </c>
    </row>
    <row r="368">
      <c r="A368" s="2" t="n">
        <v>46219</v>
      </c>
      <c r="B368" t="inlineStr">
        <is>
          <t>VK-2026-0367</t>
        </is>
      </c>
      <c r="C368" t="inlineStr">
        <is>
          <t>Oost</t>
        </is>
      </c>
      <c r="D368" t="inlineStr">
        <is>
          <t>Schrijfwaren</t>
        </is>
      </c>
      <c r="E368" s="3" t="n">
        <v>183.41</v>
      </c>
      <c r="F368" s="3" t="n">
        <v>55.87</v>
      </c>
    </row>
    <row r="369">
      <c r="A369" s="2" t="n">
        <v>46219</v>
      </c>
      <c r="B369" t="inlineStr">
        <is>
          <t>VK-2026-0368</t>
        </is>
      </c>
      <c r="C369" t="inlineStr">
        <is>
          <t>Oost</t>
        </is>
      </c>
      <c r="D369" t="inlineStr">
        <is>
          <t>Papier en enveloppen</t>
        </is>
      </c>
      <c r="E369" s="3" t="n">
        <v>104.41</v>
      </c>
      <c r="F369" s="3" t="n">
        <v>25.41</v>
      </c>
    </row>
    <row r="370">
      <c r="A370" s="2" t="n">
        <v>46219</v>
      </c>
      <c r="B370" t="inlineStr">
        <is>
          <t>VK-2026-0369</t>
        </is>
      </c>
      <c r="C370" t="inlineStr">
        <is>
          <t>West</t>
        </is>
      </c>
      <c r="D370" t="inlineStr">
        <is>
          <t>Printers en toner</t>
        </is>
      </c>
      <c r="E370" s="3" t="n">
        <v>369.99</v>
      </c>
      <c r="F370" s="3" t="n">
        <v>72.26000000000001</v>
      </c>
    </row>
    <row r="371">
      <c r="A371" s="2" t="n">
        <v>46219</v>
      </c>
      <c r="B371" t="inlineStr">
        <is>
          <t>VK-2026-0370</t>
        </is>
      </c>
      <c r="C371" t="inlineStr">
        <is>
          <t>West</t>
        </is>
      </c>
      <c r="D371" t="inlineStr">
        <is>
          <t>Printers en toner</t>
        </is>
      </c>
      <c r="E371" s="3" t="n">
        <v>768.42</v>
      </c>
      <c r="F371" s="3" t="n">
        <v>125.59</v>
      </c>
    </row>
    <row r="372">
      <c r="A372" s="2" t="n">
        <v>46219</v>
      </c>
      <c r="B372" t="inlineStr">
        <is>
          <t>VK-2026-0371</t>
        </is>
      </c>
      <c r="C372" t="inlineStr">
        <is>
          <t>West</t>
        </is>
      </c>
      <c r="D372" t="inlineStr">
        <is>
          <t>Schrijfwaren</t>
        </is>
      </c>
      <c r="E372" s="3" t="n">
        <v>237.85</v>
      </c>
      <c r="F372" s="3" t="n">
        <v>70.26000000000001</v>
      </c>
    </row>
    <row r="373">
      <c r="A373" s="2" t="n">
        <v>46220</v>
      </c>
      <c r="B373" t="inlineStr">
        <is>
          <t>VK-2026-0372</t>
        </is>
      </c>
      <c r="C373" t="inlineStr">
        <is>
          <t>Noord</t>
        </is>
      </c>
      <c r="D373" t="inlineStr">
        <is>
          <t>Papier en enveloppen</t>
        </is>
      </c>
      <c r="E373" s="3" t="n">
        <v>379.87</v>
      </c>
      <c r="F373" s="3" t="n">
        <v>73.23999999999999</v>
      </c>
    </row>
    <row r="374">
      <c r="A374" s="2" t="n">
        <v>46220</v>
      </c>
      <c r="B374" t="inlineStr">
        <is>
          <t>VK-2026-0373</t>
        </is>
      </c>
      <c r="C374" t="inlineStr">
        <is>
          <t>Zuid</t>
        </is>
      </c>
      <c r="D374" t="inlineStr">
        <is>
          <t>Papier en enveloppen</t>
        </is>
      </c>
      <c r="E374" s="3" t="n">
        <v>190.34</v>
      </c>
      <c r="F374" s="3" t="n">
        <v>46.84</v>
      </c>
    </row>
    <row r="375">
      <c r="A375" s="2" t="n">
        <v>46220</v>
      </c>
      <c r="B375" t="inlineStr">
        <is>
          <t>VK-2026-0374</t>
        </is>
      </c>
      <c r="C375" t="inlineStr">
        <is>
          <t>West</t>
        </is>
      </c>
      <c r="D375" t="inlineStr">
        <is>
          <t>Papier en enveloppen</t>
        </is>
      </c>
      <c r="E375" s="3" t="n">
        <v>304.48</v>
      </c>
      <c r="F375" s="3" t="n">
        <v>58.11</v>
      </c>
    </row>
    <row r="376">
      <c r="A376" s="2" t="n">
        <v>46220</v>
      </c>
      <c r="B376" t="inlineStr">
        <is>
          <t>VK-2026-0375</t>
        </is>
      </c>
      <c r="C376" t="inlineStr">
        <is>
          <t>West</t>
        </is>
      </c>
      <c r="D376" t="inlineStr">
        <is>
          <t>Archivering</t>
        </is>
      </c>
      <c r="E376" s="3" t="n">
        <v>369.11</v>
      </c>
      <c r="F376" s="3" t="n">
        <v>106.69</v>
      </c>
    </row>
    <row r="377">
      <c r="A377" s="2" t="n">
        <v>46223</v>
      </c>
      <c r="B377" t="inlineStr">
        <is>
          <t>VK-2026-0376</t>
        </is>
      </c>
      <c r="C377" t="inlineStr">
        <is>
          <t>Oost</t>
        </is>
      </c>
      <c r="D377" t="inlineStr">
        <is>
          <t>Schrijfwaren</t>
        </is>
      </c>
      <c r="E377" s="3" t="n">
        <v>51.73</v>
      </c>
      <c r="F377" s="3" t="n">
        <v>15.98</v>
      </c>
    </row>
    <row r="378">
      <c r="A378" s="2" t="n">
        <v>46223</v>
      </c>
      <c r="B378" t="inlineStr">
        <is>
          <t>VK-2026-0377</t>
        </is>
      </c>
      <c r="C378" t="inlineStr">
        <is>
          <t>Zuid</t>
        </is>
      </c>
      <c r="D378" t="inlineStr">
        <is>
          <t>Schrijfwaren</t>
        </is>
      </c>
      <c r="E378" s="3" t="n">
        <v>59.06</v>
      </c>
      <c r="F378" s="3" t="n">
        <v>19.79</v>
      </c>
    </row>
    <row r="379">
      <c r="A379" s="2" t="n">
        <v>46223</v>
      </c>
      <c r="B379" t="inlineStr">
        <is>
          <t>VK-2026-0378</t>
        </is>
      </c>
      <c r="C379" t="inlineStr">
        <is>
          <t>Zuid</t>
        </is>
      </c>
      <c r="D379" t="inlineStr">
        <is>
          <t>Schrijfwaren</t>
        </is>
      </c>
      <c r="E379" s="3" t="n">
        <v>88.09</v>
      </c>
      <c r="F379" s="3" t="n">
        <v>29.43</v>
      </c>
    </row>
    <row r="380">
      <c r="A380" s="2" t="n">
        <v>46223</v>
      </c>
      <c r="B380" t="inlineStr">
        <is>
          <t>VK-2026-0379</t>
        </is>
      </c>
      <c r="C380" t="inlineStr">
        <is>
          <t>Zuid</t>
        </is>
      </c>
      <c r="D380" t="inlineStr">
        <is>
          <t>Archivering</t>
        </is>
      </c>
      <c r="E380" s="3" t="n">
        <v>194.61</v>
      </c>
      <c r="F380" s="3" t="n">
        <v>58.24</v>
      </c>
    </row>
    <row r="381">
      <c r="A381" s="2" t="n">
        <v>46223</v>
      </c>
      <c r="B381" t="inlineStr">
        <is>
          <t>VK-2026-0380</t>
        </is>
      </c>
      <c r="C381" t="inlineStr">
        <is>
          <t>West</t>
        </is>
      </c>
      <c r="D381" t="inlineStr">
        <is>
          <t>Kantoormeubilair</t>
        </is>
      </c>
      <c r="E381" s="3" t="n">
        <v>1161.09</v>
      </c>
      <c r="F381" s="3" t="n">
        <v>373.58</v>
      </c>
    </row>
    <row r="382">
      <c r="A382" s="2" t="n">
        <v>46224</v>
      </c>
      <c r="B382" t="inlineStr">
        <is>
          <t>VK-2026-0381</t>
        </is>
      </c>
      <c r="C382" t="inlineStr">
        <is>
          <t>Noord</t>
        </is>
      </c>
      <c r="D382" t="inlineStr">
        <is>
          <t>Archivering</t>
        </is>
      </c>
      <c r="E382" s="3" t="n">
        <v>351.5</v>
      </c>
      <c r="F382" s="3" t="n">
        <v>111.08</v>
      </c>
    </row>
    <row r="383">
      <c r="A383" s="2" t="n">
        <v>46224</v>
      </c>
      <c r="B383" t="inlineStr">
        <is>
          <t>VK-2026-0382</t>
        </is>
      </c>
      <c r="C383" t="inlineStr">
        <is>
          <t>Oost</t>
        </is>
      </c>
      <c r="D383" t="inlineStr">
        <is>
          <t>Schrijfwaren</t>
        </is>
      </c>
      <c r="E383" s="3" t="n">
        <v>241.72</v>
      </c>
      <c r="F383" s="3" t="n">
        <v>83.86</v>
      </c>
    </row>
    <row r="384">
      <c r="A384" s="2" t="n">
        <v>46224</v>
      </c>
      <c r="B384" t="inlineStr">
        <is>
          <t>VK-2026-0383</t>
        </is>
      </c>
      <c r="C384" t="inlineStr">
        <is>
          <t>West</t>
        </is>
      </c>
      <c r="D384" t="inlineStr">
        <is>
          <t>Papier en enveloppen</t>
        </is>
      </c>
      <c r="E384" s="3" t="n">
        <v>305.09</v>
      </c>
      <c r="F384" s="3" t="n">
        <v>57.45</v>
      </c>
    </row>
    <row r="385">
      <c r="A385" s="2" t="n">
        <v>46225</v>
      </c>
      <c r="B385" t="inlineStr">
        <is>
          <t>VK-2026-0384</t>
        </is>
      </c>
      <c r="C385" t="inlineStr">
        <is>
          <t>Noord</t>
        </is>
      </c>
      <c r="D385" t="inlineStr">
        <is>
          <t>Schrijfwaren</t>
        </is>
      </c>
      <c r="E385" s="3" t="n">
        <v>176.43</v>
      </c>
      <c r="F385" s="3" t="n">
        <v>65.40000000000001</v>
      </c>
    </row>
    <row r="386">
      <c r="A386" s="2" t="n">
        <v>46225</v>
      </c>
      <c r="B386" t="inlineStr">
        <is>
          <t>VK-2026-0385</t>
        </is>
      </c>
      <c r="C386" t="inlineStr">
        <is>
          <t>Oost</t>
        </is>
      </c>
      <c r="D386" t="inlineStr">
        <is>
          <t>Printers en toner</t>
        </is>
      </c>
      <c r="E386" s="3" t="n">
        <v>512.05</v>
      </c>
      <c r="F386" s="3" t="n">
        <v>102.36</v>
      </c>
    </row>
    <row r="387">
      <c r="A387" s="2" t="n">
        <v>46225</v>
      </c>
      <c r="B387" t="inlineStr">
        <is>
          <t>VK-2026-0386</t>
        </is>
      </c>
      <c r="C387" t="inlineStr">
        <is>
          <t>Zuid</t>
        </is>
      </c>
      <c r="D387" t="inlineStr">
        <is>
          <t>Papier en enveloppen</t>
        </is>
      </c>
      <c r="E387" s="3" t="n">
        <v>263.37</v>
      </c>
      <c r="F387" s="3" t="n">
        <v>51.46</v>
      </c>
    </row>
    <row r="388">
      <c r="A388" s="2" t="n">
        <v>46225</v>
      </c>
      <c r="B388" t="inlineStr">
        <is>
          <t>VK-2026-0387</t>
        </is>
      </c>
      <c r="C388" t="inlineStr">
        <is>
          <t>West</t>
        </is>
      </c>
      <c r="D388" t="inlineStr">
        <is>
          <t>Printers en toner</t>
        </is>
      </c>
      <c r="E388" s="3" t="n">
        <v>416.15</v>
      </c>
      <c r="F388" s="3" t="n">
        <v>78.19</v>
      </c>
    </row>
    <row r="389">
      <c r="A389" s="2" t="n">
        <v>46225</v>
      </c>
      <c r="B389" t="inlineStr">
        <is>
          <t>VK-2026-0388</t>
        </is>
      </c>
      <c r="C389" t="inlineStr">
        <is>
          <t>West</t>
        </is>
      </c>
      <c r="D389" t="inlineStr">
        <is>
          <t>Printers en toner</t>
        </is>
      </c>
      <c r="E389" s="3" t="n">
        <v>150.72</v>
      </c>
      <c r="F389" s="3" t="n">
        <v>24.95</v>
      </c>
    </row>
    <row r="390">
      <c r="A390" s="2" t="n">
        <v>46225</v>
      </c>
      <c r="B390" t="inlineStr">
        <is>
          <t>VK-2026-0389</t>
        </is>
      </c>
      <c r="C390" t="inlineStr">
        <is>
          <t>West</t>
        </is>
      </c>
      <c r="D390" t="inlineStr">
        <is>
          <t>Printers en toner</t>
        </is>
      </c>
      <c r="E390" s="3" t="n">
        <v>804.4</v>
      </c>
      <c r="F390" s="3" t="n">
        <v>126.12</v>
      </c>
    </row>
    <row r="391">
      <c r="A391" s="2" t="n">
        <v>46226</v>
      </c>
      <c r="B391" t="inlineStr">
        <is>
          <t>VK-2026-0390</t>
        </is>
      </c>
      <c r="C391" t="inlineStr">
        <is>
          <t>Oost</t>
        </is>
      </c>
      <c r="D391" t="inlineStr">
        <is>
          <t>Printers en toner</t>
        </is>
      </c>
      <c r="E391" s="3" t="n">
        <v>884.0700000000001</v>
      </c>
      <c r="F391" s="3" t="n">
        <v>147.05</v>
      </c>
    </row>
    <row r="392">
      <c r="A392" s="2" t="n">
        <v>46226</v>
      </c>
      <c r="B392" t="inlineStr">
        <is>
          <t>VK-2026-0391</t>
        </is>
      </c>
      <c r="C392" t="inlineStr">
        <is>
          <t>Zuid</t>
        </is>
      </c>
      <c r="D392" t="inlineStr">
        <is>
          <t>Schrijfwaren</t>
        </is>
      </c>
      <c r="E392" s="3" t="n">
        <v>216.17</v>
      </c>
      <c r="F392" s="3" t="n">
        <v>82.29000000000001</v>
      </c>
    </row>
    <row r="393">
      <c r="A393" s="2" t="n">
        <v>46226</v>
      </c>
      <c r="B393" t="inlineStr">
        <is>
          <t>VK-2026-0392</t>
        </is>
      </c>
      <c r="C393" t="inlineStr">
        <is>
          <t>Zuid</t>
        </is>
      </c>
      <c r="D393" t="inlineStr">
        <is>
          <t>Kantoormeubilair</t>
        </is>
      </c>
      <c r="E393" s="3" t="n">
        <v>952.65</v>
      </c>
      <c r="F393" s="3" t="n">
        <v>291.63</v>
      </c>
    </row>
    <row r="394">
      <c r="A394" s="2" t="n">
        <v>46226</v>
      </c>
      <c r="B394" t="inlineStr">
        <is>
          <t>VK-2026-0393</t>
        </is>
      </c>
      <c r="C394" t="inlineStr">
        <is>
          <t>West</t>
        </is>
      </c>
      <c r="D394" t="inlineStr">
        <is>
          <t>Schrijfwaren</t>
        </is>
      </c>
      <c r="E394" s="3" t="n">
        <v>256.04</v>
      </c>
      <c r="F394" s="3" t="n">
        <v>97.73</v>
      </c>
    </row>
    <row r="395">
      <c r="A395" s="2" t="n">
        <v>46226</v>
      </c>
      <c r="B395" t="inlineStr">
        <is>
          <t>VK-2026-0394</t>
        </is>
      </c>
      <c r="C395" t="inlineStr">
        <is>
          <t>West</t>
        </is>
      </c>
      <c r="D395" t="inlineStr">
        <is>
          <t>Papier en enveloppen</t>
        </is>
      </c>
      <c r="E395" s="3" t="n">
        <v>396.95</v>
      </c>
      <c r="F395" s="3" t="n">
        <v>97.76000000000001</v>
      </c>
    </row>
    <row r="396">
      <c r="A396" s="2" t="n">
        <v>46226</v>
      </c>
      <c r="B396" t="inlineStr">
        <is>
          <t>VK-2026-0395</t>
        </is>
      </c>
      <c r="C396" t="inlineStr">
        <is>
          <t>West</t>
        </is>
      </c>
      <c r="D396" t="inlineStr">
        <is>
          <t>Papier en enveloppen</t>
        </is>
      </c>
      <c r="E396" s="3" t="n">
        <v>132.62</v>
      </c>
      <c r="F396" s="3" t="n">
        <v>30.19</v>
      </c>
    </row>
    <row r="397">
      <c r="A397" s="2" t="n">
        <v>46227</v>
      </c>
      <c r="B397" t="inlineStr">
        <is>
          <t>VK-2026-0396</t>
        </is>
      </c>
      <c r="C397" t="inlineStr">
        <is>
          <t>Noord</t>
        </is>
      </c>
      <c r="D397" t="inlineStr">
        <is>
          <t>Papier en enveloppen</t>
        </is>
      </c>
      <c r="E397" s="3" t="n">
        <v>100.15</v>
      </c>
      <c r="F397" s="3" t="n">
        <v>18.9</v>
      </c>
    </row>
    <row r="398">
      <c r="A398" s="2" t="n">
        <v>46227</v>
      </c>
      <c r="B398" t="inlineStr">
        <is>
          <t>VK-2026-0397</t>
        </is>
      </c>
      <c r="C398" t="inlineStr">
        <is>
          <t>Zuid</t>
        </is>
      </c>
      <c r="D398" t="inlineStr">
        <is>
          <t>Archivering</t>
        </is>
      </c>
      <c r="E398" s="3" t="n">
        <v>326.82</v>
      </c>
      <c r="F398" s="3" t="n">
        <v>81.88</v>
      </c>
    </row>
    <row r="399">
      <c r="A399" s="2" t="n">
        <v>46227</v>
      </c>
      <c r="B399" t="inlineStr">
        <is>
          <t>VK-2026-0398</t>
        </is>
      </c>
      <c r="C399" t="inlineStr">
        <is>
          <t>Zuid</t>
        </is>
      </c>
      <c r="D399" t="inlineStr">
        <is>
          <t>Papier en enveloppen</t>
        </is>
      </c>
      <c r="E399" s="3" t="n">
        <v>213.93</v>
      </c>
      <c r="F399" s="3" t="n">
        <v>46.82</v>
      </c>
    </row>
    <row r="400">
      <c r="A400" s="2" t="n">
        <v>46227</v>
      </c>
      <c r="B400" t="inlineStr">
        <is>
          <t>VK-2026-0399</t>
        </is>
      </c>
      <c r="C400" t="inlineStr">
        <is>
          <t>Zuid</t>
        </is>
      </c>
      <c r="D400" t="inlineStr">
        <is>
          <t>Schrijfwaren</t>
        </is>
      </c>
      <c r="E400" s="3" t="n">
        <v>66.69</v>
      </c>
      <c r="F400" s="3" t="n">
        <v>23.42</v>
      </c>
    </row>
    <row r="401">
      <c r="A401" s="2" t="n">
        <v>46227</v>
      </c>
      <c r="B401" t="inlineStr">
        <is>
          <t>VK-2026-0400</t>
        </is>
      </c>
      <c r="C401" t="inlineStr">
        <is>
          <t>West</t>
        </is>
      </c>
      <c r="D401" t="inlineStr">
        <is>
          <t>Schrijfwaren</t>
        </is>
      </c>
      <c r="E401" s="3" t="n">
        <v>152.58</v>
      </c>
      <c r="F401" s="3" t="n">
        <v>44.75</v>
      </c>
    </row>
    <row r="402">
      <c r="A402" s="2" t="n">
        <v>46227</v>
      </c>
      <c r="B402" t="inlineStr">
        <is>
          <t>VK-2026-0401</t>
        </is>
      </c>
      <c r="C402" t="inlineStr">
        <is>
          <t>West</t>
        </is>
      </c>
      <c r="D402" t="inlineStr">
        <is>
          <t>Papier en enveloppen</t>
        </is>
      </c>
      <c r="E402" s="3" t="n">
        <v>126.5</v>
      </c>
      <c r="F402" s="3" t="n">
        <v>27.71</v>
      </c>
    </row>
    <row r="403">
      <c r="A403" s="2" t="n">
        <v>46230</v>
      </c>
      <c r="B403" t="inlineStr">
        <is>
          <t>VK-2026-0402</t>
        </is>
      </c>
      <c r="C403" t="inlineStr">
        <is>
          <t>Noord</t>
        </is>
      </c>
      <c r="D403" t="inlineStr">
        <is>
          <t>Papier en enveloppen</t>
        </is>
      </c>
      <c r="E403" s="3" t="n">
        <v>209.04</v>
      </c>
      <c r="F403" s="3" t="n">
        <v>41.48</v>
      </c>
    </row>
    <row r="404">
      <c r="A404" s="2" t="n">
        <v>46230</v>
      </c>
      <c r="B404" t="inlineStr">
        <is>
          <t>VK-2026-0403</t>
        </is>
      </c>
      <c r="C404" t="inlineStr">
        <is>
          <t>Zuid</t>
        </is>
      </c>
      <c r="D404" t="inlineStr">
        <is>
          <t>Kantoormeubilair</t>
        </is>
      </c>
      <c r="E404" s="3" t="n">
        <v>1006.11</v>
      </c>
      <c r="F404" s="3" t="n">
        <v>316.14</v>
      </c>
    </row>
    <row r="405">
      <c r="A405" s="2" t="n">
        <v>46230</v>
      </c>
      <c r="B405" t="inlineStr">
        <is>
          <t>VK-2026-0404</t>
        </is>
      </c>
      <c r="C405" t="inlineStr">
        <is>
          <t>Zuid</t>
        </is>
      </c>
      <c r="D405" t="inlineStr">
        <is>
          <t>Printers en toner</t>
        </is>
      </c>
      <c r="E405" s="3" t="n">
        <v>385.34</v>
      </c>
      <c r="F405" s="3" t="n">
        <v>73.20999999999999</v>
      </c>
    </row>
    <row r="406">
      <c r="A406" s="2" t="n">
        <v>46230</v>
      </c>
      <c r="B406" t="inlineStr">
        <is>
          <t>VK-2026-0405</t>
        </is>
      </c>
      <c r="C406" t="inlineStr">
        <is>
          <t>West</t>
        </is>
      </c>
      <c r="D406" t="inlineStr">
        <is>
          <t>Papier en enveloppen</t>
        </is>
      </c>
      <c r="E406" s="3" t="n">
        <v>357.3</v>
      </c>
      <c r="F406" s="3" t="n">
        <v>80.14</v>
      </c>
    </row>
    <row r="407">
      <c r="A407" s="2" t="n">
        <v>46231</v>
      </c>
      <c r="B407" t="inlineStr">
        <is>
          <t>VK-2026-0406</t>
        </is>
      </c>
      <c r="C407" t="inlineStr">
        <is>
          <t>Noord</t>
        </is>
      </c>
      <c r="D407" t="inlineStr">
        <is>
          <t>Schrijfwaren</t>
        </is>
      </c>
      <c r="E407" s="3" t="n">
        <v>58.9</v>
      </c>
      <c r="F407" s="3" t="n">
        <v>22.47</v>
      </c>
    </row>
    <row r="408">
      <c r="A408" s="2" t="n">
        <v>46231</v>
      </c>
      <c r="B408" t="inlineStr">
        <is>
          <t>VK-2026-0407</t>
        </is>
      </c>
      <c r="C408" t="inlineStr">
        <is>
          <t>Zuid</t>
        </is>
      </c>
      <c r="D408" t="inlineStr">
        <is>
          <t>Archivering</t>
        </is>
      </c>
      <c r="E408" s="3" t="n">
        <v>211.46</v>
      </c>
      <c r="F408" s="3" t="n">
        <v>56.82</v>
      </c>
    </row>
    <row r="409">
      <c r="A409" s="2" t="n">
        <v>46231</v>
      </c>
      <c r="B409" t="inlineStr">
        <is>
          <t>VK-2026-0408</t>
        </is>
      </c>
      <c r="C409" t="inlineStr">
        <is>
          <t>West</t>
        </is>
      </c>
      <c r="D409" t="inlineStr">
        <is>
          <t>Papier en enveloppen</t>
        </is>
      </c>
      <c r="E409" s="3" t="n">
        <v>224.84</v>
      </c>
      <c r="F409" s="3" t="n">
        <v>50.91</v>
      </c>
    </row>
    <row r="410">
      <c r="A410" s="2" t="n">
        <v>46232</v>
      </c>
      <c r="B410" t="inlineStr">
        <is>
          <t>VK-2026-0409</t>
        </is>
      </c>
      <c r="C410" t="inlineStr">
        <is>
          <t>Noord</t>
        </is>
      </c>
      <c r="D410" t="inlineStr">
        <is>
          <t>Papier en enveloppen</t>
        </is>
      </c>
      <c r="E410" s="3" t="n">
        <v>242.24</v>
      </c>
      <c r="F410" s="3" t="n">
        <v>61.04</v>
      </c>
    </row>
    <row r="411">
      <c r="A411" s="2" t="n">
        <v>46232</v>
      </c>
      <c r="B411" t="inlineStr">
        <is>
          <t>VK-2026-0410</t>
        </is>
      </c>
      <c r="C411" t="inlineStr">
        <is>
          <t>Noord</t>
        </is>
      </c>
      <c r="D411" t="inlineStr">
        <is>
          <t>Printers en toner</t>
        </is>
      </c>
      <c r="E411" s="3" t="n">
        <v>662.08</v>
      </c>
      <c r="F411" s="3" t="n">
        <v>101.68</v>
      </c>
    </row>
    <row r="412">
      <c r="A412" s="2" t="n">
        <v>46232</v>
      </c>
      <c r="B412" t="inlineStr">
        <is>
          <t>VK-2026-0411</t>
        </is>
      </c>
      <c r="C412" t="inlineStr">
        <is>
          <t>Oost</t>
        </is>
      </c>
      <c r="D412" t="inlineStr">
        <is>
          <t>Papier en enveloppen</t>
        </is>
      </c>
      <c r="E412" s="3" t="n">
        <v>196.73</v>
      </c>
      <c r="F412" s="3" t="n">
        <v>40.85</v>
      </c>
    </row>
    <row r="413">
      <c r="A413" s="2" t="n">
        <v>46232</v>
      </c>
      <c r="B413" t="inlineStr">
        <is>
          <t>VK-2026-0412</t>
        </is>
      </c>
      <c r="C413" t="inlineStr">
        <is>
          <t>Oost</t>
        </is>
      </c>
      <c r="D413" t="inlineStr">
        <is>
          <t>Papier en enveloppen</t>
        </is>
      </c>
      <c r="E413" s="3" t="n">
        <v>394.58</v>
      </c>
      <c r="F413" s="3" t="n">
        <v>77</v>
      </c>
    </row>
    <row r="414">
      <c r="A414" s="2" t="n">
        <v>46232</v>
      </c>
      <c r="B414" t="inlineStr">
        <is>
          <t>VK-2026-0413</t>
        </is>
      </c>
      <c r="C414" t="inlineStr">
        <is>
          <t>Zuid</t>
        </is>
      </c>
      <c r="D414" t="inlineStr">
        <is>
          <t>Printers en toner</t>
        </is>
      </c>
      <c r="E414" s="3" t="n">
        <v>246.94</v>
      </c>
      <c r="F414" s="3" t="n">
        <v>39.51</v>
      </c>
    </row>
    <row r="415">
      <c r="A415" s="2" t="n">
        <v>46232</v>
      </c>
      <c r="B415" t="inlineStr">
        <is>
          <t>VK-2026-0414</t>
        </is>
      </c>
      <c r="C415" t="inlineStr">
        <is>
          <t>West</t>
        </is>
      </c>
      <c r="D415" t="inlineStr">
        <is>
          <t>Papier en enveloppen</t>
        </is>
      </c>
      <c r="E415" s="3" t="n">
        <v>388.32</v>
      </c>
      <c r="F415" s="3" t="n">
        <v>84.67</v>
      </c>
    </row>
    <row r="416">
      <c r="A416" s="2" t="n">
        <v>46233</v>
      </c>
      <c r="B416" t="inlineStr">
        <is>
          <t>VK-2026-0415</t>
        </is>
      </c>
      <c r="C416" t="inlineStr">
        <is>
          <t>Noord</t>
        </is>
      </c>
      <c r="D416" t="inlineStr">
        <is>
          <t>Printers en toner</t>
        </is>
      </c>
      <c r="E416" s="3" t="n">
        <v>196.45</v>
      </c>
      <c r="F416" s="3" t="n">
        <v>37.06</v>
      </c>
    </row>
    <row r="417">
      <c r="A417" s="2" t="n">
        <v>46233</v>
      </c>
      <c r="B417" t="inlineStr">
        <is>
          <t>VK-2026-0416</t>
        </is>
      </c>
      <c r="C417" t="inlineStr">
        <is>
          <t>Oost</t>
        </is>
      </c>
      <c r="D417" t="inlineStr">
        <is>
          <t>Archivering</t>
        </is>
      </c>
      <c r="E417" s="3" t="n">
        <v>271.77</v>
      </c>
      <c r="F417" s="3" t="n">
        <v>65.45</v>
      </c>
    </row>
    <row r="418">
      <c r="A418" s="2" t="n">
        <v>46233</v>
      </c>
      <c r="B418" t="inlineStr">
        <is>
          <t>VK-2026-0417</t>
        </is>
      </c>
      <c r="C418" t="inlineStr">
        <is>
          <t>Oost</t>
        </is>
      </c>
      <c r="D418" t="inlineStr">
        <is>
          <t>Papier en enveloppen</t>
        </is>
      </c>
      <c r="E418" s="3" t="n">
        <v>234.76</v>
      </c>
      <c r="F418" s="3" t="n">
        <v>55.87</v>
      </c>
    </row>
    <row r="419">
      <c r="A419" s="2" t="n">
        <v>46233</v>
      </c>
      <c r="B419" t="inlineStr">
        <is>
          <t>VK-2026-0418</t>
        </is>
      </c>
      <c r="C419" t="inlineStr">
        <is>
          <t>Zuid</t>
        </is>
      </c>
      <c r="D419" t="inlineStr">
        <is>
          <t>Printers en toner</t>
        </is>
      </c>
      <c r="E419" s="3" t="n">
        <v>565.77</v>
      </c>
      <c r="F419" s="3" t="n">
        <v>113.42</v>
      </c>
    </row>
    <row r="420">
      <c r="A420" s="2" t="n">
        <v>46233</v>
      </c>
      <c r="B420" t="inlineStr">
        <is>
          <t>VK-2026-0419</t>
        </is>
      </c>
      <c r="C420" t="inlineStr">
        <is>
          <t>West</t>
        </is>
      </c>
      <c r="D420" t="inlineStr">
        <is>
          <t>Archivering</t>
        </is>
      </c>
      <c r="E420" s="3" t="n">
        <v>329.37</v>
      </c>
      <c r="F420" s="3" t="n">
        <v>98.73</v>
      </c>
    </row>
    <row r="421">
      <c r="A421" s="2" t="n">
        <v>46233</v>
      </c>
      <c r="B421" t="inlineStr">
        <is>
          <t>VK-2026-0420</t>
        </is>
      </c>
      <c r="C421" t="inlineStr">
        <is>
          <t>West</t>
        </is>
      </c>
      <c r="D421" t="inlineStr">
        <is>
          <t>Schrijfwaren</t>
        </is>
      </c>
      <c r="E421" s="3" t="n">
        <v>63.14</v>
      </c>
      <c r="F421" s="3" t="n">
        <v>22.22</v>
      </c>
    </row>
    <row r="422">
      <c r="A422" s="2" t="n">
        <v>46234</v>
      </c>
      <c r="B422" t="inlineStr">
        <is>
          <t>VK-2026-0421</t>
        </is>
      </c>
      <c r="C422" t="inlineStr">
        <is>
          <t>Noord</t>
        </is>
      </c>
      <c r="D422" t="inlineStr">
        <is>
          <t>Schrijfwaren</t>
        </is>
      </c>
      <c r="E422" s="3" t="n">
        <v>150.43</v>
      </c>
      <c r="F422" s="3" t="n">
        <v>58.44</v>
      </c>
    </row>
    <row r="423">
      <c r="A423" s="2" t="n">
        <v>46234</v>
      </c>
      <c r="B423" t="inlineStr">
        <is>
          <t>VK-2026-0422</t>
        </is>
      </c>
      <c r="C423" t="inlineStr">
        <is>
          <t>Oost</t>
        </is>
      </c>
      <c r="D423" t="inlineStr">
        <is>
          <t>Schrijfwaren</t>
        </is>
      </c>
      <c r="E423" s="3" t="n">
        <v>155.87</v>
      </c>
      <c r="F423" s="3" t="n">
        <v>54.54</v>
      </c>
    </row>
    <row r="424">
      <c r="A424" s="2" t="n">
        <v>46234</v>
      </c>
      <c r="B424" t="inlineStr">
        <is>
          <t>VK-2026-0423</t>
        </is>
      </c>
      <c r="C424" t="inlineStr">
        <is>
          <t>Oost</t>
        </is>
      </c>
      <c r="D424" t="inlineStr">
        <is>
          <t>Printers en toner</t>
        </is>
      </c>
      <c r="E424" s="3" t="n">
        <v>394.9</v>
      </c>
      <c r="F424" s="3" t="n">
        <v>71.15000000000001</v>
      </c>
    </row>
    <row r="425">
      <c r="A425" s="2" t="n">
        <v>46234</v>
      </c>
      <c r="B425" t="inlineStr">
        <is>
          <t>VK-2026-0424</t>
        </is>
      </c>
      <c r="C425" t="inlineStr">
        <is>
          <t>Zuid</t>
        </is>
      </c>
      <c r="D425" t="inlineStr">
        <is>
          <t>Papier en enveloppen</t>
        </is>
      </c>
      <c r="E425" s="3" t="n">
        <v>94.11</v>
      </c>
      <c r="F425" s="3" t="n">
        <v>17.72</v>
      </c>
    </row>
    <row r="426">
      <c r="A426" s="2" t="n">
        <v>46234</v>
      </c>
      <c r="B426" t="inlineStr">
        <is>
          <t>VK-2026-0425</t>
        </is>
      </c>
      <c r="C426" t="inlineStr">
        <is>
          <t>West</t>
        </is>
      </c>
      <c r="D426" t="inlineStr">
        <is>
          <t>Papier en enveloppen</t>
        </is>
      </c>
      <c r="E426" s="3" t="n">
        <v>255.48</v>
      </c>
      <c r="F426" s="3" t="n">
        <v>60.59</v>
      </c>
    </row>
    <row r="427">
      <c r="A427" s="2" t="n">
        <v>46234</v>
      </c>
      <c r="B427" t="inlineStr">
        <is>
          <t>VK-2026-0426</t>
        </is>
      </c>
      <c r="C427" t="inlineStr">
        <is>
          <t>West</t>
        </is>
      </c>
      <c r="D427" t="inlineStr">
        <is>
          <t>Schrijfwaren</t>
        </is>
      </c>
      <c r="E427" s="3" t="n">
        <v>196.39</v>
      </c>
      <c r="F427" s="3" t="n">
        <v>64.15000000000001</v>
      </c>
    </row>
    <row r="428">
      <c r="A428" s="2" t="n">
        <v>46237</v>
      </c>
      <c r="B428" t="inlineStr">
        <is>
          <t>VK-2026-0427</t>
        </is>
      </c>
      <c r="C428" t="inlineStr">
        <is>
          <t>Noord</t>
        </is>
      </c>
      <c r="D428" t="inlineStr">
        <is>
          <t>Schrijfwaren</t>
        </is>
      </c>
      <c r="E428" s="3" t="n">
        <v>144.65</v>
      </c>
      <c r="F428" s="3" t="n">
        <v>41.83</v>
      </c>
    </row>
    <row r="429">
      <c r="A429" s="2" t="n">
        <v>46237</v>
      </c>
      <c r="B429" t="inlineStr">
        <is>
          <t>VK-2026-0428</t>
        </is>
      </c>
      <c r="C429" t="inlineStr">
        <is>
          <t>Noord</t>
        </is>
      </c>
      <c r="D429" t="inlineStr">
        <is>
          <t>Schrijfwaren</t>
        </is>
      </c>
      <c r="E429" s="3" t="n">
        <v>131.11</v>
      </c>
      <c r="F429" s="3" t="n">
        <v>44.97</v>
      </c>
    </row>
    <row r="430">
      <c r="A430" s="2" t="n">
        <v>46237</v>
      </c>
      <c r="B430" t="inlineStr">
        <is>
          <t>VK-2026-0429</t>
        </is>
      </c>
      <c r="C430" t="inlineStr">
        <is>
          <t>Oost</t>
        </is>
      </c>
      <c r="D430" t="inlineStr">
        <is>
          <t>Printers en toner</t>
        </is>
      </c>
      <c r="E430" s="3" t="n">
        <v>406.32</v>
      </c>
      <c r="F430" s="3" t="n">
        <v>73.33</v>
      </c>
    </row>
    <row r="431">
      <c r="A431" s="2" t="n">
        <v>46237</v>
      </c>
      <c r="B431" t="inlineStr">
        <is>
          <t>VK-2026-0430</t>
        </is>
      </c>
      <c r="C431" t="inlineStr">
        <is>
          <t>Zuid</t>
        </is>
      </c>
      <c r="D431" t="inlineStr">
        <is>
          <t>Papier en enveloppen</t>
        </is>
      </c>
      <c r="E431" s="3" t="n">
        <v>391.3</v>
      </c>
      <c r="F431" s="3" t="n">
        <v>91.01000000000001</v>
      </c>
    </row>
    <row r="432">
      <c r="A432" s="2" t="n">
        <v>46237</v>
      </c>
      <c r="B432" t="inlineStr">
        <is>
          <t>VK-2026-0431</t>
        </is>
      </c>
      <c r="C432" t="inlineStr">
        <is>
          <t>Zuid</t>
        </is>
      </c>
      <c r="D432" t="inlineStr">
        <is>
          <t>Kantoormeubilair</t>
        </is>
      </c>
      <c r="E432" s="3" t="n">
        <v>317.29</v>
      </c>
      <c r="F432" s="3" t="n">
        <v>91.91</v>
      </c>
    </row>
    <row r="433">
      <c r="A433" s="2" t="n">
        <v>46237</v>
      </c>
      <c r="B433" t="inlineStr">
        <is>
          <t>VK-2026-0432</t>
        </is>
      </c>
      <c r="C433" t="inlineStr">
        <is>
          <t>West</t>
        </is>
      </c>
      <c r="D433" t="inlineStr">
        <is>
          <t>Schrijfwaren</t>
        </is>
      </c>
      <c r="E433" s="3" t="n">
        <v>216.72</v>
      </c>
      <c r="F433" s="3" t="n">
        <v>81.18000000000001</v>
      </c>
    </row>
    <row r="434">
      <c r="A434" s="2" t="n">
        <v>46238</v>
      </c>
      <c r="B434" t="inlineStr">
        <is>
          <t>VK-2026-0433</t>
        </is>
      </c>
      <c r="C434" t="inlineStr">
        <is>
          <t>Noord</t>
        </is>
      </c>
      <c r="D434" t="inlineStr">
        <is>
          <t>Printers en toner</t>
        </is>
      </c>
      <c r="E434" s="3" t="n">
        <v>201.55</v>
      </c>
      <c r="F434" s="3" t="n">
        <v>32.84</v>
      </c>
    </row>
    <row r="435">
      <c r="A435" s="2" t="n">
        <v>46238</v>
      </c>
      <c r="B435" t="inlineStr">
        <is>
          <t>VK-2026-0434</t>
        </is>
      </c>
      <c r="C435" t="inlineStr">
        <is>
          <t>Noord</t>
        </is>
      </c>
      <c r="D435" t="inlineStr">
        <is>
          <t>Schrijfwaren</t>
        </is>
      </c>
      <c r="E435" s="3" t="n">
        <v>162.7</v>
      </c>
      <c r="F435" s="3" t="n">
        <v>62.24</v>
      </c>
    </row>
    <row r="436">
      <c r="A436" s="2" t="n">
        <v>46238</v>
      </c>
      <c r="B436" t="inlineStr">
        <is>
          <t>VK-2026-0435</t>
        </is>
      </c>
      <c r="C436" t="inlineStr">
        <is>
          <t>Oost</t>
        </is>
      </c>
      <c r="D436" t="inlineStr">
        <is>
          <t>Printers en toner</t>
        </is>
      </c>
      <c r="E436" s="3" t="n">
        <v>378.8</v>
      </c>
      <c r="F436" s="3" t="n">
        <v>72.54000000000001</v>
      </c>
    </row>
    <row r="437">
      <c r="A437" s="2" t="n">
        <v>46238</v>
      </c>
      <c r="B437" t="inlineStr">
        <is>
          <t>VK-2026-0436</t>
        </is>
      </c>
      <c r="C437" t="inlineStr">
        <is>
          <t>Zuid</t>
        </is>
      </c>
      <c r="D437" t="inlineStr">
        <is>
          <t>Archivering</t>
        </is>
      </c>
      <c r="E437" s="3" t="n">
        <v>320.63</v>
      </c>
      <c r="F437" s="3" t="n">
        <v>77</v>
      </c>
    </row>
    <row r="438">
      <c r="A438" s="2" t="n">
        <v>46238</v>
      </c>
      <c r="B438" t="inlineStr">
        <is>
          <t>VK-2026-0437</t>
        </is>
      </c>
      <c r="C438" t="inlineStr">
        <is>
          <t>Zuid</t>
        </is>
      </c>
      <c r="D438" t="inlineStr">
        <is>
          <t>Papier en enveloppen</t>
        </is>
      </c>
      <c r="E438" s="3" t="n">
        <v>305.04</v>
      </c>
      <c r="F438" s="3" t="n">
        <v>69.94</v>
      </c>
    </row>
    <row r="439">
      <c r="A439" s="2" t="n">
        <v>46238</v>
      </c>
      <c r="B439" t="inlineStr">
        <is>
          <t>VK-2026-0438</t>
        </is>
      </c>
      <c r="C439" t="inlineStr">
        <is>
          <t>West</t>
        </is>
      </c>
      <c r="D439" t="inlineStr">
        <is>
          <t>Papier en enveloppen</t>
        </is>
      </c>
      <c r="E439" s="3" t="n">
        <v>327.45</v>
      </c>
      <c r="F439" s="3" t="n">
        <v>67.63</v>
      </c>
    </row>
    <row r="440">
      <c r="A440" s="2" t="n">
        <v>46238</v>
      </c>
      <c r="B440" t="inlineStr">
        <is>
          <t>VK-2026-0439</t>
        </is>
      </c>
      <c r="C440" t="inlineStr">
        <is>
          <t>West</t>
        </is>
      </c>
      <c r="D440" t="inlineStr">
        <is>
          <t>Kantoormeubilair</t>
        </is>
      </c>
      <c r="E440" s="3" t="n">
        <v>1768.49</v>
      </c>
      <c r="F440" s="3" t="n">
        <v>541.23</v>
      </c>
    </row>
    <row r="441">
      <c r="A441" s="2" t="n">
        <v>46238</v>
      </c>
      <c r="B441" t="inlineStr">
        <is>
          <t>VK-2026-0440</t>
        </is>
      </c>
      <c r="C441" t="inlineStr">
        <is>
          <t>West</t>
        </is>
      </c>
      <c r="D441" t="inlineStr">
        <is>
          <t>Papier en enveloppen</t>
        </is>
      </c>
      <c r="E441" s="3" t="n">
        <v>299.36</v>
      </c>
      <c r="F441" s="3" t="n">
        <v>64.08</v>
      </c>
    </row>
    <row r="442">
      <c r="A442" s="2" t="n">
        <v>46239</v>
      </c>
      <c r="B442" t="inlineStr">
        <is>
          <t>VK-2026-0441</t>
        </is>
      </c>
      <c r="C442" t="inlineStr">
        <is>
          <t>Oost</t>
        </is>
      </c>
      <c r="D442" t="inlineStr">
        <is>
          <t>Archivering</t>
        </is>
      </c>
      <c r="E442" s="3" t="n">
        <v>182.27</v>
      </c>
      <c r="F442" s="3" t="n">
        <v>45.83</v>
      </c>
    </row>
    <row r="443">
      <c r="A443" s="2" t="n">
        <v>46239</v>
      </c>
      <c r="B443" t="inlineStr">
        <is>
          <t>VK-2026-0442</t>
        </is>
      </c>
      <c r="C443" t="inlineStr">
        <is>
          <t>Zuid</t>
        </is>
      </c>
      <c r="D443" t="inlineStr">
        <is>
          <t>Printers en toner</t>
        </is>
      </c>
      <c r="E443" s="3" t="n">
        <v>610.21</v>
      </c>
      <c r="F443" s="3" t="n">
        <v>110.34</v>
      </c>
    </row>
    <row r="444">
      <c r="A444" s="2" t="n">
        <v>46239</v>
      </c>
      <c r="B444" t="inlineStr">
        <is>
          <t>VK-2026-0443</t>
        </is>
      </c>
      <c r="C444" t="inlineStr">
        <is>
          <t>West</t>
        </is>
      </c>
      <c r="D444" t="inlineStr">
        <is>
          <t>Archivering</t>
        </is>
      </c>
      <c r="E444" s="3" t="n">
        <v>217.31</v>
      </c>
      <c r="F444" s="3" t="n">
        <v>53.66</v>
      </c>
    </row>
    <row r="445">
      <c r="A445" s="2" t="n">
        <v>46240</v>
      </c>
      <c r="B445" t="inlineStr">
        <is>
          <t>VK-2026-0444</t>
        </is>
      </c>
      <c r="C445" t="inlineStr">
        <is>
          <t>Noord</t>
        </is>
      </c>
      <c r="D445" t="inlineStr">
        <is>
          <t>Papier en enveloppen</t>
        </is>
      </c>
      <c r="E445" s="3" t="n">
        <v>124.9</v>
      </c>
      <c r="F445" s="3" t="n">
        <v>31.44</v>
      </c>
    </row>
    <row r="446">
      <c r="A446" s="2" t="n">
        <v>46240</v>
      </c>
      <c r="B446" t="inlineStr">
        <is>
          <t>VK-2026-0445</t>
        </is>
      </c>
      <c r="C446" t="inlineStr">
        <is>
          <t>Zuid</t>
        </is>
      </c>
      <c r="D446" t="inlineStr">
        <is>
          <t>Papier en enveloppen</t>
        </is>
      </c>
      <c r="E446" s="3" t="n">
        <v>401.86</v>
      </c>
      <c r="F446" s="3" t="n">
        <v>88.20999999999999</v>
      </c>
    </row>
    <row r="447">
      <c r="A447" s="2" t="n">
        <v>46240</v>
      </c>
      <c r="B447" t="inlineStr">
        <is>
          <t>VK-2026-0446</t>
        </is>
      </c>
      <c r="C447" t="inlineStr">
        <is>
          <t>West</t>
        </is>
      </c>
      <c r="D447" t="inlineStr">
        <is>
          <t>Kantoormeubilair</t>
        </is>
      </c>
      <c r="E447" s="3" t="n">
        <v>634.3</v>
      </c>
      <c r="F447" s="3" t="n">
        <v>210.32</v>
      </c>
    </row>
    <row r="448">
      <c r="A448" s="2" t="n">
        <v>46241</v>
      </c>
      <c r="B448" t="inlineStr">
        <is>
          <t>VK-2026-0447</t>
        </is>
      </c>
      <c r="C448" t="inlineStr">
        <is>
          <t>Noord</t>
        </is>
      </c>
      <c r="D448" t="inlineStr">
        <is>
          <t>Papier en enveloppen</t>
        </is>
      </c>
      <c r="E448" s="3" t="n">
        <v>104.07</v>
      </c>
      <c r="F448" s="3" t="n">
        <v>22.37</v>
      </c>
    </row>
    <row r="449">
      <c r="A449" s="2" t="n">
        <v>46241</v>
      </c>
      <c r="B449" t="inlineStr">
        <is>
          <t>VK-2026-0448</t>
        </is>
      </c>
      <c r="C449" t="inlineStr">
        <is>
          <t>Noord</t>
        </is>
      </c>
      <c r="D449" t="inlineStr">
        <is>
          <t>Archivering</t>
        </is>
      </c>
      <c r="E449" s="3" t="n">
        <v>320.4</v>
      </c>
      <c r="F449" s="3" t="n">
        <v>77.12</v>
      </c>
    </row>
    <row r="450">
      <c r="A450" s="2" t="n">
        <v>46241</v>
      </c>
      <c r="B450" t="inlineStr">
        <is>
          <t>VK-2026-0449</t>
        </is>
      </c>
      <c r="C450" t="inlineStr">
        <is>
          <t>Oost</t>
        </is>
      </c>
      <c r="D450" t="inlineStr">
        <is>
          <t>Printers en toner</t>
        </is>
      </c>
      <c r="E450" s="3" t="n">
        <v>308.07</v>
      </c>
      <c r="F450" s="3" t="n">
        <v>61.65</v>
      </c>
    </row>
    <row r="451">
      <c r="A451" s="2" t="n">
        <v>46241</v>
      </c>
      <c r="B451" t="inlineStr">
        <is>
          <t>VK-2026-0450</t>
        </is>
      </c>
      <c r="C451" t="inlineStr">
        <is>
          <t>Oost</t>
        </is>
      </c>
      <c r="D451" t="inlineStr">
        <is>
          <t>Printers en toner</t>
        </is>
      </c>
      <c r="E451" s="3" t="n">
        <v>749.35</v>
      </c>
      <c r="F451" s="3" t="n">
        <v>137.85</v>
      </c>
    </row>
    <row r="452">
      <c r="A452" s="2" t="n">
        <v>46241</v>
      </c>
      <c r="B452" t="inlineStr">
        <is>
          <t>VK-2026-0451</t>
        </is>
      </c>
      <c r="C452" t="inlineStr">
        <is>
          <t>West</t>
        </is>
      </c>
      <c r="D452" t="inlineStr">
        <is>
          <t>Archivering</t>
        </is>
      </c>
      <c r="E452" s="3" t="n">
        <v>179.03</v>
      </c>
      <c r="F452" s="3" t="n">
        <v>50.58</v>
      </c>
    </row>
    <row r="453">
      <c r="A453" s="2" t="n">
        <v>46241</v>
      </c>
      <c r="B453" t="inlineStr">
        <is>
          <t>VK-2026-0452</t>
        </is>
      </c>
      <c r="C453" t="inlineStr">
        <is>
          <t>West</t>
        </is>
      </c>
      <c r="D453" t="inlineStr">
        <is>
          <t>Archivering</t>
        </is>
      </c>
      <c r="E453" s="3" t="n">
        <v>171.77</v>
      </c>
      <c r="F453" s="3" t="n">
        <v>53.25</v>
      </c>
    </row>
    <row r="454">
      <c r="A454" s="2" t="n">
        <v>46241</v>
      </c>
      <c r="B454" t="inlineStr">
        <is>
          <t>VK-2026-0453</t>
        </is>
      </c>
      <c r="C454" t="inlineStr">
        <is>
          <t>West</t>
        </is>
      </c>
      <c r="D454" t="inlineStr">
        <is>
          <t>Papier en enveloppen</t>
        </is>
      </c>
      <c r="E454" s="3" t="n">
        <v>172.32</v>
      </c>
      <c r="F454" s="3" t="n">
        <v>40.61</v>
      </c>
    </row>
    <row r="455">
      <c r="A455" s="2" t="n">
        <v>46241</v>
      </c>
      <c r="B455" t="inlineStr">
        <is>
          <t>VK-2026-0454</t>
        </is>
      </c>
      <c r="C455" t="inlineStr">
        <is>
          <t>West</t>
        </is>
      </c>
      <c r="D455" t="inlineStr">
        <is>
          <t>Schrijfwaren</t>
        </is>
      </c>
      <c r="E455" s="3" t="n">
        <v>257.67</v>
      </c>
      <c r="F455" s="3" t="n">
        <v>74.59</v>
      </c>
    </row>
    <row r="456">
      <c r="A456" s="2" t="n">
        <v>46244</v>
      </c>
      <c r="B456" t="inlineStr">
        <is>
          <t>VK-2026-0455</t>
        </is>
      </c>
      <c r="C456" t="inlineStr">
        <is>
          <t>Noord</t>
        </is>
      </c>
      <c r="D456" t="inlineStr">
        <is>
          <t>Printers en toner</t>
        </is>
      </c>
      <c r="E456" s="3" t="n">
        <v>729.6</v>
      </c>
      <c r="F456" s="3" t="n">
        <v>141.55</v>
      </c>
    </row>
    <row r="457">
      <c r="A457" s="2" t="n">
        <v>46244</v>
      </c>
      <c r="B457" t="inlineStr">
        <is>
          <t>VK-2026-0456</t>
        </is>
      </c>
      <c r="C457" t="inlineStr">
        <is>
          <t>Oost</t>
        </is>
      </c>
      <c r="D457" t="inlineStr">
        <is>
          <t>Kantoormeubilair</t>
        </is>
      </c>
      <c r="E457" s="3" t="n">
        <v>374.58</v>
      </c>
      <c r="F457" s="3" t="n">
        <v>99.36</v>
      </c>
    </row>
    <row r="458">
      <c r="A458" s="2" t="n">
        <v>46244</v>
      </c>
      <c r="B458" t="inlineStr">
        <is>
          <t>VK-2026-0457</t>
        </is>
      </c>
      <c r="C458" t="inlineStr">
        <is>
          <t>Zuid</t>
        </is>
      </c>
      <c r="D458" t="inlineStr">
        <is>
          <t>Papier en enveloppen</t>
        </is>
      </c>
      <c r="E458" s="3" t="n">
        <v>238.81</v>
      </c>
      <c r="F458" s="3" t="n">
        <v>48.16</v>
      </c>
    </row>
    <row r="459">
      <c r="A459" s="2" t="n">
        <v>46244</v>
      </c>
      <c r="B459" t="inlineStr">
        <is>
          <t>VK-2026-0458</t>
        </is>
      </c>
      <c r="C459" t="inlineStr">
        <is>
          <t>Zuid</t>
        </is>
      </c>
      <c r="D459" t="inlineStr">
        <is>
          <t>Schrijfwaren</t>
        </is>
      </c>
      <c r="E459" s="3" t="n">
        <v>100.4</v>
      </c>
      <c r="F459" s="3" t="n">
        <v>31.7</v>
      </c>
    </row>
    <row r="460">
      <c r="A460" s="2" t="n">
        <v>46244</v>
      </c>
      <c r="B460" t="inlineStr">
        <is>
          <t>VK-2026-0459</t>
        </is>
      </c>
      <c r="C460" t="inlineStr">
        <is>
          <t>West</t>
        </is>
      </c>
      <c r="D460" t="inlineStr">
        <is>
          <t>Schrijfwaren</t>
        </is>
      </c>
      <c r="E460" s="3" t="n">
        <v>146.79</v>
      </c>
      <c r="F460" s="3" t="n">
        <v>52.06</v>
      </c>
    </row>
    <row r="461">
      <c r="A461" s="2" t="n">
        <v>46244</v>
      </c>
      <c r="B461" t="inlineStr">
        <is>
          <t>VK-2026-0460</t>
        </is>
      </c>
      <c r="C461" t="inlineStr">
        <is>
          <t>West</t>
        </is>
      </c>
      <c r="D461" t="inlineStr">
        <is>
          <t>Papier en enveloppen</t>
        </is>
      </c>
      <c r="E461" s="3" t="n">
        <v>318.28</v>
      </c>
      <c r="F461" s="3" t="n">
        <v>70.97</v>
      </c>
    </row>
    <row r="462">
      <c r="A462" s="2" t="n">
        <v>46245</v>
      </c>
      <c r="B462" t="inlineStr">
        <is>
          <t>VK-2026-0461</t>
        </is>
      </c>
      <c r="C462" t="inlineStr">
        <is>
          <t>Noord</t>
        </is>
      </c>
      <c r="D462" t="inlineStr">
        <is>
          <t>Printers en toner</t>
        </is>
      </c>
      <c r="E462" s="3" t="n">
        <v>578.99</v>
      </c>
      <c r="F462" s="3" t="n">
        <v>95.34</v>
      </c>
    </row>
    <row r="463">
      <c r="A463" s="2" t="n">
        <v>46245</v>
      </c>
      <c r="B463" t="inlineStr">
        <is>
          <t>VK-2026-0462</t>
        </is>
      </c>
      <c r="C463" t="inlineStr">
        <is>
          <t>Oost</t>
        </is>
      </c>
      <c r="D463" t="inlineStr">
        <is>
          <t>Archivering</t>
        </is>
      </c>
      <c r="E463" s="3" t="n">
        <v>294.07</v>
      </c>
      <c r="F463" s="3" t="n">
        <v>79.22</v>
      </c>
    </row>
    <row r="464">
      <c r="A464" s="2" t="n">
        <v>46245</v>
      </c>
      <c r="B464" t="inlineStr">
        <is>
          <t>VK-2026-0463</t>
        </is>
      </c>
      <c r="C464" t="inlineStr">
        <is>
          <t>Oost</t>
        </is>
      </c>
      <c r="D464" t="inlineStr">
        <is>
          <t>Printers en toner</t>
        </is>
      </c>
      <c r="E464" s="3" t="n">
        <v>156.79</v>
      </c>
      <c r="F464" s="3" t="n">
        <v>27.57</v>
      </c>
    </row>
    <row r="465">
      <c r="A465" s="2" t="n">
        <v>46245</v>
      </c>
      <c r="B465" t="inlineStr">
        <is>
          <t>VK-2026-0464</t>
        </is>
      </c>
      <c r="C465" t="inlineStr">
        <is>
          <t>Oost</t>
        </is>
      </c>
      <c r="D465" t="inlineStr">
        <is>
          <t>Printers en toner</t>
        </is>
      </c>
      <c r="E465" s="3" t="n">
        <v>573.61</v>
      </c>
      <c r="F465" s="3" t="n">
        <v>101.05</v>
      </c>
    </row>
    <row r="466">
      <c r="A466" s="2" t="n">
        <v>46245</v>
      </c>
      <c r="B466" t="inlineStr">
        <is>
          <t>VK-2026-0465</t>
        </is>
      </c>
      <c r="C466" t="inlineStr">
        <is>
          <t>West</t>
        </is>
      </c>
      <c r="D466" t="inlineStr">
        <is>
          <t>Papier en enveloppen</t>
        </is>
      </c>
      <c r="E466" s="3" t="n">
        <v>102.86</v>
      </c>
      <c r="F466" s="3" t="n">
        <v>22.91</v>
      </c>
    </row>
    <row r="467">
      <c r="A467" s="2" t="n">
        <v>46245</v>
      </c>
      <c r="B467" t="inlineStr">
        <is>
          <t>VK-2026-0466</t>
        </is>
      </c>
      <c r="C467" t="inlineStr">
        <is>
          <t>West</t>
        </is>
      </c>
      <c r="D467" t="inlineStr">
        <is>
          <t>Papier en enveloppen</t>
        </is>
      </c>
      <c r="E467" s="3" t="n">
        <v>190.54</v>
      </c>
      <c r="F467" s="3" t="n">
        <v>43.78</v>
      </c>
    </row>
    <row r="468">
      <c r="A468" s="2" t="n">
        <v>46246</v>
      </c>
      <c r="B468" t="inlineStr">
        <is>
          <t>VK-2026-0467</t>
        </is>
      </c>
      <c r="C468" t="inlineStr">
        <is>
          <t>Noord</t>
        </is>
      </c>
      <c r="D468" t="inlineStr">
        <is>
          <t>Printers en toner</t>
        </is>
      </c>
      <c r="E468" s="3" t="n">
        <v>249.22</v>
      </c>
      <c r="F468" s="3" t="n">
        <v>49.47</v>
      </c>
    </row>
    <row r="469">
      <c r="A469" s="2" t="n">
        <v>46246</v>
      </c>
      <c r="B469" t="inlineStr">
        <is>
          <t>VK-2026-0468</t>
        </is>
      </c>
      <c r="C469" t="inlineStr">
        <is>
          <t>Noord</t>
        </is>
      </c>
      <c r="D469" t="inlineStr">
        <is>
          <t>Papier en enveloppen</t>
        </is>
      </c>
      <c r="E469" s="3" t="n">
        <v>211.99</v>
      </c>
      <c r="F469" s="3" t="n">
        <v>45.4</v>
      </c>
    </row>
    <row r="470">
      <c r="A470" s="2" t="n">
        <v>46246</v>
      </c>
      <c r="B470" t="inlineStr">
        <is>
          <t>VK-2026-0469</t>
        </is>
      </c>
      <c r="C470" t="inlineStr">
        <is>
          <t>Noord</t>
        </is>
      </c>
      <c r="D470" t="inlineStr">
        <is>
          <t>Papier en enveloppen</t>
        </is>
      </c>
      <c r="E470" s="3" t="n">
        <v>280.05</v>
      </c>
      <c r="F470" s="3" t="n">
        <v>55.64</v>
      </c>
    </row>
    <row r="471">
      <c r="A471" s="2" t="n">
        <v>46246</v>
      </c>
      <c r="B471" t="inlineStr">
        <is>
          <t>VK-2026-0470</t>
        </is>
      </c>
      <c r="C471" t="inlineStr">
        <is>
          <t>Noord</t>
        </is>
      </c>
      <c r="D471" t="inlineStr">
        <is>
          <t>Printers en toner</t>
        </is>
      </c>
      <c r="E471" s="3" t="n">
        <v>576.79</v>
      </c>
      <c r="F471" s="3" t="n">
        <v>97.95</v>
      </c>
    </row>
    <row r="472">
      <c r="A472" s="2" t="n">
        <v>46246</v>
      </c>
      <c r="B472" t="inlineStr">
        <is>
          <t>VK-2026-0471</t>
        </is>
      </c>
      <c r="C472" t="inlineStr">
        <is>
          <t>Oost</t>
        </is>
      </c>
      <c r="D472" t="inlineStr">
        <is>
          <t>Schrijfwaren</t>
        </is>
      </c>
      <c r="E472" s="3" t="n">
        <v>253.12</v>
      </c>
      <c r="F472" s="3" t="n">
        <v>96.88</v>
      </c>
    </row>
    <row r="473">
      <c r="A473" s="2" t="n">
        <v>46246</v>
      </c>
      <c r="B473" t="inlineStr">
        <is>
          <t>VK-2026-0472</t>
        </is>
      </c>
      <c r="C473" t="inlineStr">
        <is>
          <t>Zuid</t>
        </is>
      </c>
      <c r="D473" t="inlineStr">
        <is>
          <t>Archivering</t>
        </is>
      </c>
      <c r="E473" s="3" t="n">
        <v>108.77</v>
      </c>
      <c r="F473" s="3" t="n">
        <v>33.09</v>
      </c>
    </row>
    <row r="474">
      <c r="A474" s="2" t="n">
        <v>46246</v>
      </c>
      <c r="B474" t="inlineStr">
        <is>
          <t>VK-2026-0473</t>
        </is>
      </c>
      <c r="C474" t="inlineStr">
        <is>
          <t>Zuid</t>
        </is>
      </c>
      <c r="D474" t="inlineStr">
        <is>
          <t>Kantoormeubilair</t>
        </is>
      </c>
      <c r="E474" s="3" t="n">
        <v>651.91</v>
      </c>
      <c r="F474" s="3" t="n">
        <v>174.32</v>
      </c>
    </row>
    <row r="475">
      <c r="A475" s="2" t="n">
        <v>46246</v>
      </c>
      <c r="B475" t="inlineStr">
        <is>
          <t>VK-2026-0474</t>
        </is>
      </c>
      <c r="C475" t="inlineStr">
        <is>
          <t>West</t>
        </is>
      </c>
      <c r="D475" t="inlineStr">
        <is>
          <t>Schrijfwaren</t>
        </is>
      </c>
      <c r="E475" s="3" t="n">
        <v>73.72</v>
      </c>
      <c r="F475" s="3" t="n">
        <v>24.16</v>
      </c>
    </row>
    <row r="476">
      <c r="A476" s="2" t="n">
        <v>46246</v>
      </c>
      <c r="B476" t="inlineStr">
        <is>
          <t>VK-2026-0475</t>
        </is>
      </c>
      <c r="C476" t="inlineStr">
        <is>
          <t>West</t>
        </is>
      </c>
      <c r="D476" t="inlineStr">
        <is>
          <t>Printers en toner</t>
        </is>
      </c>
      <c r="E476" s="3" t="n">
        <v>281.88</v>
      </c>
      <c r="F476" s="3" t="n">
        <v>52.58</v>
      </c>
    </row>
    <row r="477">
      <c r="A477" s="2" t="n">
        <v>46246</v>
      </c>
      <c r="B477" t="inlineStr">
        <is>
          <t>VK-2026-0476</t>
        </is>
      </c>
      <c r="C477" t="inlineStr">
        <is>
          <t>West</t>
        </is>
      </c>
      <c r="D477" t="inlineStr">
        <is>
          <t>Papier en enveloppen</t>
        </is>
      </c>
      <c r="E477" s="3" t="n">
        <v>173.79</v>
      </c>
      <c r="F477" s="3" t="n">
        <v>36.09</v>
      </c>
    </row>
    <row r="478">
      <c r="A478" s="2" t="n">
        <v>46247</v>
      </c>
      <c r="B478" t="inlineStr">
        <is>
          <t>VK-2026-0477</t>
        </is>
      </c>
      <c r="C478" t="inlineStr">
        <is>
          <t>Noord</t>
        </is>
      </c>
      <c r="D478" t="inlineStr">
        <is>
          <t>Papier en enveloppen</t>
        </is>
      </c>
      <c r="E478" s="3" t="n">
        <v>258.05</v>
      </c>
      <c r="F478" s="3" t="n">
        <v>64.98</v>
      </c>
    </row>
    <row r="479">
      <c r="A479" s="2" t="n">
        <v>46247</v>
      </c>
      <c r="B479" t="inlineStr">
        <is>
          <t>VK-2026-0478</t>
        </is>
      </c>
      <c r="C479" t="inlineStr">
        <is>
          <t>Oost</t>
        </is>
      </c>
      <c r="D479" t="inlineStr">
        <is>
          <t>Kantoormeubilair</t>
        </is>
      </c>
      <c r="E479" s="3" t="n">
        <v>733.14</v>
      </c>
      <c r="F479" s="3" t="n">
        <v>205.09</v>
      </c>
    </row>
    <row r="480">
      <c r="A480" s="2" t="n">
        <v>46247</v>
      </c>
      <c r="B480" t="inlineStr">
        <is>
          <t>VK-2026-0479</t>
        </is>
      </c>
      <c r="C480" t="inlineStr">
        <is>
          <t>Zuid</t>
        </is>
      </c>
      <c r="D480" t="inlineStr">
        <is>
          <t>Schrijfwaren</t>
        </is>
      </c>
      <c r="E480" s="3" t="n">
        <v>180.45</v>
      </c>
      <c r="F480" s="3" t="n">
        <v>70.48999999999999</v>
      </c>
    </row>
    <row r="481">
      <c r="A481" s="2" t="n">
        <v>46247</v>
      </c>
      <c r="B481" t="inlineStr">
        <is>
          <t>VK-2026-0480</t>
        </is>
      </c>
      <c r="C481" t="inlineStr">
        <is>
          <t>West</t>
        </is>
      </c>
      <c r="D481" t="inlineStr">
        <is>
          <t>Papier en enveloppen</t>
        </is>
      </c>
      <c r="E481" s="3" t="n">
        <v>263.78</v>
      </c>
      <c r="F481" s="3" t="n">
        <v>59.21</v>
      </c>
    </row>
    <row r="482">
      <c r="A482" s="2" t="n">
        <v>46248</v>
      </c>
      <c r="B482" t="inlineStr">
        <is>
          <t>VK-2026-0481</t>
        </is>
      </c>
      <c r="C482" t="inlineStr">
        <is>
          <t>Noord</t>
        </is>
      </c>
      <c r="D482" t="inlineStr">
        <is>
          <t>Papier en enveloppen</t>
        </is>
      </c>
      <c r="E482" s="3" t="n">
        <v>285.73</v>
      </c>
      <c r="F482" s="3" t="n">
        <v>57.61</v>
      </c>
    </row>
    <row r="483">
      <c r="A483" s="2" t="n">
        <v>46248</v>
      </c>
      <c r="B483" t="inlineStr">
        <is>
          <t>VK-2026-0482</t>
        </is>
      </c>
      <c r="C483" t="inlineStr">
        <is>
          <t>Oost</t>
        </is>
      </c>
      <c r="D483" t="inlineStr">
        <is>
          <t>Printers en toner</t>
        </is>
      </c>
      <c r="E483" s="3" t="n">
        <v>219.36</v>
      </c>
      <c r="F483" s="3" t="n">
        <v>37.87</v>
      </c>
    </row>
    <row r="484">
      <c r="A484" s="2" t="n">
        <v>46248</v>
      </c>
      <c r="B484" t="inlineStr">
        <is>
          <t>VK-2026-0483</t>
        </is>
      </c>
      <c r="C484" t="inlineStr">
        <is>
          <t>Zuid</t>
        </is>
      </c>
      <c r="D484" t="inlineStr">
        <is>
          <t>Kantoormeubilair</t>
        </is>
      </c>
      <c r="E484" s="3" t="n">
        <v>630</v>
      </c>
      <c r="F484" s="3" t="n">
        <v>182.37</v>
      </c>
    </row>
    <row r="485">
      <c r="A485" s="2" t="n">
        <v>46248</v>
      </c>
      <c r="B485" t="inlineStr">
        <is>
          <t>VK-2026-0484</t>
        </is>
      </c>
      <c r="C485" t="inlineStr">
        <is>
          <t>West</t>
        </is>
      </c>
      <c r="D485" t="inlineStr">
        <is>
          <t>Schrijfwaren</t>
        </is>
      </c>
      <c r="E485" s="3" t="n">
        <v>109.14</v>
      </c>
      <c r="F485" s="3" t="n">
        <v>38.02</v>
      </c>
    </row>
    <row r="486">
      <c r="A486" s="2" t="n">
        <v>46248</v>
      </c>
      <c r="B486" t="inlineStr">
        <is>
          <t>VK-2026-0485</t>
        </is>
      </c>
      <c r="C486" t="inlineStr">
        <is>
          <t>West</t>
        </is>
      </c>
      <c r="D486" t="inlineStr">
        <is>
          <t>Printers en toner</t>
        </is>
      </c>
      <c r="E486" s="3" t="n">
        <v>696.9</v>
      </c>
      <c r="F486" s="3" t="n">
        <v>141.36</v>
      </c>
    </row>
    <row r="487">
      <c r="A487" s="2" t="n">
        <v>46248</v>
      </c>
      <c r="B487" t="inlineStr">
        <is>
          <t>VK-2026-0486</t>
        </is>
      </c>
      <c r="C487" t="inlineStr">
        <is>
          <t>West</t>
        </is>
      </c>
      <c r="D487" t="inlineStr">
        <is>
          <t>Printers en toner</t>
        </is>
      </c>
      <c r="E487" s="3" t="n">
        <v>553.91</v>
      </c>
      <c r="F487" s="3" t="n">
        <v>101.4</v>
      </c>
    </row>
    <row r="488">
      <c r="A488" s="2" t="n">
        <v>46251</v>
      </c>
      <c r="B488" t="inlineStr">
        <is>
          <t>VK-2026-0487</t>
        </is>
      </c>
      <c r="C488" t="inlineStr">
        <is>
          <t>Oost</t>
        </is>
      </c>
      <c r="D488" t="inlineStr">
        <is>
          <t>Papier en enveloppen</t>
        </is>
      </c>
      <c r="E488" s="3" t="n">
        <v>172.46</v>
      </c>
      <c r="F488" s="3" t="n">
        <v>39.02</v>
      </c>
    </row>
    <row r="489">
      <c r="A489" s="2" t="n">
        <v>46251</v>
      </c>
      <c r="B489" t="inlineStr">
        <is>
          <t>VK-2026-0488</t>
        </is>
      </c>
      <c r="C489" t="inlineStr">
        <is>
          <t>Oost</t>
        </is>
      </c>
      <c r="D489" t="inlineStr">
        <is>
          <t>Papier en enveloppen</t>
        </is>
      </c>
      <c r="E489" s="3" t="n">
        <v>246.28</v>
      </c>
      <c r="F489" s="3" t="n">
        <v>55.15</v>
      </c>
    </row>
    <row r="490">
      <c r="A490" s="2" t="n">
        <v>46251</v>
      </c>
      <c r="B490" t="inlineStr">
        <is>
          <t>VK-2026-0489</t>
        </is>
      </c>
      <c r="C490" t="inlineStr">
        <is>
          <t>Zuid</t>
        </is>
      </c>
      <c r="D490" t="inlineStr">
        <is>
          <t>Kantoormeubilair</t>
        </is>
      </c>
      <c r="E490" s="3" t="n">
        <v>958.4</v>
      </c>
      <c r="F490" s="3" t="n">
        <v>320.19</v>
      </c>
    </row>
    <row r="491">
      <c r="A491" s="2" t="n">
        <v>46251</v>
      </c>
      <c r="B491" t="inlineStr">
        <is>
          <t>VK-2026-0490</t>
        </is>
      </c>
      <c r="C491" t="inlineStr">
        <is>
          <t>Zuid</t>
        </is>
      </c>
      <c r="D491" t="inlineStr">
        <is>
          <t>Printers en toner</t>
        </is>
      </c>
      <c r="E491" s="3" t="n">
        <v>244.63</v>
      </c>
      <c r="F491" s="3" t="n">
        <v>48.39</v>
      </c>
    </row>
    <row r="492">
      <c r="A492" s="2" t="n">
        <v>46251</v>
      </c>
      <c r="B492" t="inlineStr">
        <is>
          <t>VK-2026-0491</t>
        </is>
      </c>
      <c r="C492" t="inlineStr">
        <is>
          <t>West</t>
        </is>
      </c>
      <c r="D492" t="inlineStr">
        <is>
          <t>Papier en enveloppen</t>
        </is>
      </c>
      <c r="E492" s="3" t="n">
        <v>96</v>
      </c>
      <c r="F492" s="3" t="n">
        <v>20.14</v>
      </c>
    </row>
    <row r="493">
      <c r="A493" s="2" t="n">
        <v>46252</v>
      </c>
      <c r="B493" t="inlineStr">
        <is>
          <t>VK-2026-0492</t>
        </is>
      </c>
      <c r="C493" t="inlineStr">
        <is>
          <t>Noord</t>
        </is>
      </c>
      <c r="D493" t="inlineStr">
        <is>
          <t>Archivering</t>
        </is>
      </c>
      <c r="E493" s="3" t="n">
        <v>209.63</v>
      </c>
      <c r="F493" s="3" t="n">
        <v>67.31</v>
      </c>
    </row>
    <row r="494">
      <c r="A494" s="2" t="n">
        <v>46252</v>
      </c>
      <c r="B494" t="inlineStr">
        <is>
          <t>VK-2026-0493</t>
        </is>
      </c>
      <c r="C494" t="inlineStr">
        <is>
          <t>Oost</t>
        </is>
      </c>
      <c r="D494" t="inlineStr">
        <is>
          <t>Printers en toner</t>
        </is>
      </c>
      <c r="E494" s="3" t="n">
        <v>316.78</v>
      </c>
      <c r="F494" s="3" t="n">
        <v>64.36</v>
      </c>
    </row>
    <row r="495">
      <c r="A495" s="2" t="n">
        <v>46252</v>
      </c>
      <c r="B495" t="inlineStr">
        <is>
          <t>VK-2026-0494</t>
        </is>
      </c>
      <c r="C495" t="inlineStr">
        <is>
          <t>Oost</t>
        </is>
      </c>
      <c r="D495" t="inlineStr">
        <is>
          <t>Archivering</t>
        </is>
      </c>
      <c r="E495" s="3" t="n">
        <v>344.15</v>
      </c>
      <c r="F495" s="3" t="n">
        <v>94.98999999999999</v>
      </c>
    </row>
    <row r="496">
      <c r="A496" s="2" t="n">
        <v>46252</v>
      </c>
      <c r="B496" t="inlineStr">
        <is>
          <t>VK-2026-0495</t>
        </is>
      </c>
      <c r="C496" t="inlineStr">
        <is>
          <t>Zuid</t>
        </is>
      </c>
      <c r="D496" t="inlineStr">
        <is>
          <t>Schrijfwaren</t>
        </is>
      </c>
      <c r="E496" s="3" t="n">
        <v>184.65</v>
      </c>
      <c r="F496" s="3" t="n">
        <v>56.14</v>
      </c>
    </row>
    <row r="497">
      <c r="A497" s="2" t="n">
        <v>46252</v>
      </c>
      <c r="B497" t="inlineStr">
        <is>
          <t>VK-2026-0496</t>
        </is>
      </c>
      <c r="C497" t="inlineStr">
        <is>
          <t>Zuid</t>
        </is>
      </c>
      <c r="D497" t="inlineStr">
        <is>
          <t>Archivering</t>
        </is>
      </c>
      <c r="E497" s="3" t="n">
        <v>328.61</v>
      </c>
      <c r="F497" s="3" t="n">
        <v>80.5</v>
      </c>
    </row>
    <row r="498">
      <c r="A498" s="2" t="n">
        <v>46252</v>
      </c>
      <c r="B498" t="inlineStr">
        <is>
          <t>VK-2026-0497</t>
        </is>
      </c>
      <c r="C498" t="inlineStr">
        <is>
          <t>West</t>
        </is>
      </c>
      <c r="D498" t="inlineStr">
        <is>
          <t>Printers en toner</t>
        </is>
      </c>
      <c r="E498" s="3" t="n">
        <v>502.89</v>
      </c>
      <c r="F498" s="3" t="n">
        <v>92.66</v>
      </c>
    </row>
    <row r="499">
      <c r="A499" s="2" t="n">
        <v>46252</v>
      </c>
      <c r="B499" t="inlineStr">
        <is>
          <t>VK-2026-0498</t>
        </is>
      </c>
      <c r="C499" t="inlineStr">
        <is>
          <t>West</t>
        </is>
      </c>
      <c r="D499" t="inlineStr">
        <is>
          <t>Schrijfwaren</t>
        </is>
      </c>
      <c r="E499" s="3" t="n">
        <v>181.23</v>
      </c>
      <c r="F499" s="3" t="n">
        <v>70.55</v>
      </c>
    </row>
    <row r="500">
      <c r="A500" s="2" t="n">
        <v>46253</v>
      </c>
      <c r="B500" t="inlineStr">
        <is>
          <t>VK-2026-0499</t>
        </is>
      </c>
      <c r="C500" t="inlineStr">
        <is>
          <t>Noord</t>
        </is>
      </c>
      <c r="D500" t="inlineStr">
        <is>
          <t>Kantoormeubilair</t>
        </is>
      </c>
      <c r="E500" s="3" t="n">
        <v>832.5599999999999</v>
      </c>
      <c r="F500" s="3" t="n">
        <v>288.12</v>
      </c>
    </row>
    <row r="501">
      <c r="A501" s="2" t="n">
        <v>46253</v>
      </c>
      <c r="B501" t="inlineStr">
        <is>
          <t>VK-2026-0500</t>
        </is>
      </c>
      <c r="C501" t="inlineStr">
        <is>
          <t>Noord</t>
        </is>
      </c>
      <c r="D501" t="inlineStr">
        <is>
          <t>Papier en enveloppen</t>
        </is>
      </c>
      <c r="E501" s="3" t="n">
        <v>306.31</v>
      </c>
      <c r="F501" s="3" t="n">
        <v>68.56999999999999</v>
      </c>
    </row>
    <row r="502">
      <c r="A502" s="2" t="n">
        <v>46253</v>
      </c>
      <c r="B502" t="inlineStr">
        <is>
          <t>VK-2026-0501</t>
        </is>
      </c>
      <c r="C502" t="inlineStr">
        <is>
          <t>Oost</t>
        </is>
      </c>
      <c r="D502" t="inlineStr">
        <is>
          <t>Schrijfwaren</t>
        </is>
      </c>
      <c r="E502" s="3" t="n">
        <v>240.4</v>
      </c>
      <c r="F502" s="3" t="n">
        <v>89.19</v>
      </c>
    </row>
    <row r="503">
      <c r="A503" s="2" t="n">
        <v>46253</v>
      </c>
      <c r="B503" t="inlineStr">
        <is>
          <t>VK-2026-0502</t>
        </is>
      </c>
      <c r="C503" t="inlineStr">
        <is>
          <t>Oost</t>
        </is>
      </c>
      <c r="D503" t="inlineStr">
        <is>
          <t>Schrijfwaren</t>
        </is>
      </c>
      <c r="E503" s="3" t="n">
        <v>115.97</v>
      </c>
      <c r="F503" s="3" t="n">
        <v>44.97</v>
      </c>
    </row>
    <row r="504">
      <c r="A504" s="2" t="n">
        <v>46253</v>
      </c>
      <c r="B504" t="inlineStr">
        <is>
          <t>VK-2026-0503</t>
        </is>
      </c>
      <c r="C504" t="inlineStr">
        <is>
          <t>Zuid</t>
        </is>
      </c>
      <c r="D504" t="inlineStr">
        <is>
          <t>Printers en toner</t>
        </is>
      </c>
      <c r="E504" s="3" t="n">
        <v>574.27</v>
      </c>
      <c r="F504" s="3" t="n">
        <v>93.53</v>
      </c>
    </row>
    <row r="505">
      <c r="A505" s="2" t="n">
        <v>46253</v>
      </c>
      <c r="B505" t="inlineStr">
        <is>
          <t>VK-2026-0504</t>
        </is>
      </c>
      <c r="C505" t="inlineStr">
        <is>
          <t>West</t>
        </is>
      </c>
      <c r="D505" t="inlineStr">
        <is>
          <t>Archivering</t>
        </is>
      </c>
      <c r="E505" s="3" t="n">
        <v>200.72</v>
      </c>
      <c r="F505" s="3" t="n">
        <v>51.74</v>
      </c>
    </row>
    <row r="506">
      <c r="A506" s="2" t="n">
        <v>46253</v>
      </c>
      <c r="B506" t="inlineStr">
        <is>
          <t>VK-2026-0505</t>
        </is>
      </c>
      <c r="C506" t="inlineStr">
        <is>
          <t>West</t>
        </is>
      </c>
      <c r="D506" t="inlineStr">
        <is>
          <t>Papier en enveloppen</t>
        </is>
      </c>
      <c r="E506" s="3" t="n">
        <v>161.19</v>
      </c>
      <c r="F506" s="3" t="n">
        <v>35.43</v>
      </c>
    </row>
    <row r="507">
      <c r="A507" s="2" t="n">
        <v>46253</v>
      </c>
      <c r="B507" t="inlineStr">
        <is>
          <t>VK-2026-0506</t>
        </is>
      </c>
      <c r="C507" t="inlineStr">
        <is>
          <t>West</t>
        </is>
      </c>
      <c r="D507" t="inlineStr">
        <is>
          <t>Papier en enveloppen</t>
        </is>
      </c>
      <c r="E507" s="3" t="n">
        <v>313.24</v>
      </c>
      <c r="F507" s="3" t="n">
        <v>62.31</v>
      </c>
    </row>
    <row r="508">
      <c r="A508" s="2" t="n">
        <v>46254</v>
      </c>
      <c r="B508" t="inlineStr">
        <is>
          <t>VK-2026-0507</t>
        </is>
      </c>
      <c r="C508" t="inlineStr">
        <is>
          <t>Oost</t>
        </is>
      </c>
      <c r="D508" t="inlineStr">
        <is>
          <t>Papier en enveloppen</t>
        </is>
      </c>
      <c r="E508" s="3" t="n">
        <v>148.19</v>
      </c>
      <c r="F508" s="3" t="n">
        <v>35.32</v>
      </c>
    </row>
    <row r="509">
      <c r="A509" s="2" t="n">
        <v>46254</v>
      </c>
      <c r="B509" t="inlineStr">
        <is>
          <t>VK-2026-0508</t>
        </is>
      </c>
      <c r="C509" t="inlineStr">
        <is>
          <t>Oost</t>
        </is>
      </c>
      <c r="D509" t="inlineStr">
        <is>
          <t>Papier en enveloppen</t>
        </is>
      </c>
      <c r="E509" s="3" t="n">
        <v>316.23</v>
      </c>
      <c r="F509" s="3" t="n">
        <v>78.54000000000001</v>
      </c>
    </row>
    <row r="510">
      <c r="A510" s="2" t="n">
        <v>46254</v>
      </c>
      <c r="B510" t="inlineStr">
        <is>
          <t>VK-2026-0509</t>
        </is>
      </c>
      <c r="C510" t="inlineStr">
        <is>
          <t>Oost</t>
        </is>
      </c>
      <c r="D510" t="inlineStr">
        <is>
          <t>Papier en enveloppen</t>
        </is>
      </c>
      <c r="E510" s="3" t="n">
        <v>115.09</v>
      </c>
      <c r="F510" s="3" t="n">
        <v>22.97</v>
      </c>
    </row>
    <row r="511">
      <c r="A511" s="2" t="n">
        <v>46254</v>
      </c>
      <c r="B511" t="inlineStr">
        <is>
          <t>VK-2026-0510</t>
        </is>
      </c>
      <c r="C511" t="inlineStr">
        <is>
          <t>Zuid</t>
        </is>
      </c>
      <c r="D511" t="inlineStr">
        <is>
          <t>Schrijfwaren</t>
        </is>
      </c>
      <c r="E511" s="3" t="n">
        <v>69.22</v>
      </c>
      <c r="F511" s="3" t="n">
        <v>23.4</v>
      </c>
    </row>
    <row r="512">
      <c r="A512" s="2" t="n">
        <v>46254</v>
      </c>
      <c r="B512" t="inlineStr">
        <is>
          <t>VK-2026-0511</t>
        </is>
      </c>
      <c r="C512" t="inlineStr">
        <is>
          <t>West</t>
        </is>
      </c>
      <c r="D512" t="inlineStr">
        <is>
          <t>Kantoormeubilair</t>
        </is>
      </c>
      <c r="E512" s="3" t="n">
        <v>858</v>
      </c>
      <c r="F512" s="3" t="n">
        <v>288.62</v>
      </c>
    </row>
    <row r="513">
      <c r="A513" s="2" t="n">
        <v>46254</v>
      </c>
      <c r="B513" t="inlineStr">
        <is>
          <t>VK-2026-0512</t>
        </is>
      </c>
      <c r="C513" t="inlineStr">
        <is>
          <t>West</t>
        </is>
      </c>
      <c r="D513" t="inlineStr">
        <is>
          <t>Printers en toner</t>
        </is>
      </c>
      <c r="E513" s="3" t="n">
        <v>320.19</v>
      </c>
      <c r="F513" s="3" t="n">
        <v>61.39</v>
      </c>
    </row>
    <row r="514">
      <c r="A514" s="2" t="n">
        <v>46255</v>
      </c>
      <c r="B514" t="inlineStr">
        <is>
          <t>VK-2026-0513</t>
        </is>
      </c>
      <c r="C514" t="inlineStr">
        <is>
          <t>Noord</t>
        </is>
      </c>
      <c r="D514" t="inlineStr">
        <is>
          <t>Kantoormeubilair</t>
        </is>
      </c>
      <c r="E514" s="3" t="n">
        <v>701.62</v>
      </c>
      <c r="F514" s="3" t="n">
        <v>249.52</v>
      </c>
    </row>
    <row r="515">
      <c r="A515" s="2" t="n">
        <v>46255</v>
      </c>
      <c r="B515" t="inlineStr">
        <is>
          <t>VK-2026-0514</t>
        </is>
      </c>
      <c r="C515" t="inlineStr">
        <is>
          <t>Zuid</t>
        </is>
      </c>
      <c r="D515" t="inlineStr">
        <is>
          <t>Papier en enveloppen</t>
        </is>
      </c>
      <c r="E515" s="3" t="n">
        <v>418.26</v>
      </c>
      <c r="F515" s="3" t="n">
        <v>103.35</v>
      </c>
    </row>
    <row r="516">
      <c r="A516" s="2" t="n">
        <v>46255</v>
      </c>
      <c r="B516" t="inlineStr">
        <is>
          <t>VK-2026-0515</t>
        </is>
      </c>
      <c r="C516" t="inlineStr">
        <is>
          <t>West</t>
        </is>
      </c>
      <c r="D516" t="inlineStr">
        <is>
          <t>Archivering</t>
        </is>
      </c>
      <c r="E516" s="3" t="n">
        <v>343.42</v>
      </c>
      <c r="F516" s="3" t="n">
        <v>99.81</v>
      </c>
    </row>
    <row r="517">
      <c r="A517" s="2" t="n">
        <v>46255</v>
      </c>
      <c r="B517" t="inlineStr">
        <is>
          <t>VK-2026-0516</t>
        </is>
      </c>
      <c r="C517" t="inlineStr">
        <is>
          <t>West</t>
        </is>
      </c>
      <c r="D517" t="inlineStr">
        <is>
          <t>Papier en enveloppen</t>
        </is>
      </c>
      <c r="E517" s="3" t="n">
        <v>209.01</v>
      </c>
      <c r="F517" s="3" t="n">
        <v>40.51</v>
      </c>
    </row>
    <row r="518">
      <c r="A518" s="2" t="n">
        <v>46255</v>
      </c>
      <c r="B518" t="inlineStr">
        <is>
          <t>VK-2026-0517</t>
        </is>
      </c>
      <c r="C518" t="inlineStr">
        <is>
          <t>West</t>
        </is>
      </c>
      <c r="D518" t="inlineStr">
        <is>
          <t>Printers en toner</t>
        </is>
      </c>
      <c r="E518" s="3" t="n">
        <v>809.23</v>
      </c>
      <c r="F518" s="3" t="n">
        <v>131.47</v>
      </c>
    </row>
    <row r="519">
      <c r="A519" s="2" t="n">
        <v>46258</v>
      </c>
      <c r="B519" t="inlineStr">
        <is>
          <t>VK-2026-0518</t>
        </is>
      </c>
      <c r="C519" t="inlineStr">
        <is>
          <t>Zuid</t>
        </is>
      </c>
      <c r="D519" t="inlineStr">
        <is>
          <t>Papier en enveloppen</t>
        </is>
      </c>
      <c r="E519" s="3" t="n">
        <v>382.55</v>
      </c>
      <c r="F519" s="3" t="n">
        <v>86.36</v>
      </c>
    </row>
    <row r="520">
      <c r="A520" s="2" t="n">
        <v>46258</v>
      </c>
      <c r="B520" t="inlineStr">
        <is>
          <t>VK-2026-0519</t>
        </is>
      </c>
      <c r="C520" t="inlineStr">
        <is>
          <t>West</t>
        </is>
      </c>
      <c r="D520" t="inlineStr">
        <is>
          <t>Papier en enveloppen</t>
        </is>
      </c>
      <c r="E520" s="3" t="n">
        <v>409.37</v>
      </c>
      <c r="F520" s="3" t="n">
        <v>84.51000000000001</v>
      </c>
    </row>
    <row r="521">
      <c r="A521" s="2" t="n">
        <v>46259</v>
      </c>
      <c r="B521" t="inlineStr">
        <is>
          <t>VK-2026-0520</t>
        </is>
      </c>
      <c r="C521" t="inlineStr">
        <is>
          <t>Oost</t>
        </is>
      </c>
      <c r="D521" t="inlineStr">
        <is>
          <t>Printers en toner</t>
        </is>
      </c>
      <c r="E521" s="3" t="n">
        <v>803.74</v>
      </c>
      <c r="F521" s="3" t="n">
        <v>151.35</v>
      </c>
    </row>
    <row r="522">
      <c r="A522" s="2" t="n">
        <v>46259</v>
      </c>
      <c r="B522" t="inlineStr">
        <is>
          <t>VK-2026-0521</t>
        </is>
      </c>
      <c r="C522" t="inlineStr">
        <is>
          <t>Oost</t>
        </is>
      </c>
      <c r="D522" t="inlineStr">
        <is>
          <t>Papier en enveloppen</t>
        </is>
      </c>
      <c r="E522" s="3" t="n">
        <v>198.57</v>
      </c>
      <c r="F522" s="3" t="n">
        <v>43.4</v>
      </c>
    </row>
    <row r="523">
      <c r="A523" s="2" t="n">
        <v>46259</v>
      </c>
      <c r="B523" t="inlineStr">
        <is>
          <t>VK-2026-0522</t>
        </is>
      </c>
      <c r="C523" t="inlineStr">
        <is>
          <t>Zuid</t>
        </is>
      </c>
      <c r="D523" t="inlineStr">
        <is>
          <t>Schrijfwaren</t>
        </is>
      </c>
      <c r="E523" s="3" t="n">
        <v>134.5</v>
      </c>
      <c r="F523" s="3" t="n">
        <v>46.67</v>
      </c>
    </row>
    <row r="524">
      <c r="A524" s="2" t="n">
        <v>46259</v>
      </c>
      <c r="B524" t="inlineStr">
        <is>
          <t>VK-2026-0523</t>
        </is>
      </c>
      <c r="C524" t="inlineStr">
        <is>
          <t>Zuid</t>
        </is>
      </c>
      <c r="D524" t="inlineStr">
        <is>
          <t>Kantoormeubilair</t>
        </is>
      </c>
      <c r="E524" s="3" t="n">
        <v>858.08</v>
      </c>
      <c r="F524" s="3" t="n">
        <v>305.16</v>
      </c>
    </row>
    <row r="525">
      <c r="A525" s="2" t="n">
        <v>46259</v>
      </c>
      <c r="B525" t="inlineStr">
        <is>
          <t>VK-2026-0524</t>
        </is>
      </c>
      <c r="C525" t="inlineStr">
        <is>
          <t>Zuid</t>
        </is>
      </c>
      <c r="D525" t="inlineStr">
        <is>
          <t>Printers en toner</t>
        </is>
      </c>
      <c r="E525" s="3" t="n">
        <v>851.27</v>
      </c>
      <c r="F525" s="3" t="n">
        <v>156.08</v>
      </c>
    </row>
    <row r="526">
      <c r="A526" s="2" t="n">
        <v>46260</v>
      </c>
      <c r="B526" t="inlineStr">
        <is>
          <t>VK-2026-0525</t>
        </is>
      </c>
      <c r="C526" t="inlineStr">
        <is>
          <t>Noord</t>
        </is>
      </c>
      <c r="D526" t="inlineStr">
        <is>
          <t>Schrijfwaren</t>
        </is>
      </c>
      <c r="E526" s="3" t="n">
        <v>91.84999999999999</v>
      </c>
      <c r="F526" s="3" t="n">
        <v>27.13</v>
      </c>
    </row>
    <row r="527">
      <c r="A527" s="2" t="n">
        <v>46260</v>
      </c>
      <c r="B527" t="inlineStr">
        <is>
          <t>VK-2026-0526</t>
        </is>
      </c>
      <c r="C527" t="inlineStr">
        <is>
          <t>Noord</t>
        </is>
      </c>
      <c r="D527" t="inlineStr">
        <is>
          <t>Archivering</t>
        </is>
      </c>
      <c r="E527" s="3" t="n">
        <v>80.11</v>
      </c>
      <c r="F527" s="3" t="n">
        <v>21.38</v>
      </c>
    </row>
    <row r="528">
      <c r="A528" s="2" t="n">
        <v>46260</v>
      </c>
      <c r="B528" t="inlineStr">
        <is>
          <t>VK-2026-0527</t>
        </is>
      </c>
      <c r="C528" t="inlineStr">
        <is>
          <t>Oost</t>
        </is>
      </c>
      <c r="D528" t="inlineStr">
        <is>
          <t>Printers en toner</t>
        </is>
      </c>
      <c r="E528" s="3" t="n">
        <v>168.75</v>
      </c>
      <c r="F528" s="3" t="n">
        <v>28.78</v>
      </c>
    </row>
    <row r="529">
      <c r="A529" s="2" t="n">
        <v>46260</v>
      </c>
      <c r="B529" t="inlineStr">
        <is>
          <t>VK-2026-0528</t>
        </is>
      </c>
      <c r="C529" t="inlineStr">
        <is>
          <t>West</t>
        </is>
      </c>
      <c r="D529" t="inlineStr">
        <is>
          <t>Archivering</t>
        </is>
      </c>
      <c r="E529" s="3" t="n">
        <v>196.88</v>
      </c>
      <c r="F529" s="3" t="n">
        <v>56.56</v>
      </c>
    </row>
    <row r="530">
      <c r="A530" s="2" t="n">
        <v>46261</v>
      </c>
      <c r="B530" t="inlineStr">
        <is>
          <t>VK-2026-0529</t>
        </is>
      </c>
      <c r="C530" t="inlineStr">
        <is>
          <t>Noord</t>
        </is>
      </c>
      <c r="D530" t="inlineStr">
        <is>
          <t>Schrijfwaren</t>
        </is>
      </c>
      <c r="E530" s="3" t="n">
        <v>76.54000000000001</v>
      </c>
      <c r="F530" s="3" t="n">
        <v>25.59</v>
      </c>
    </row>
    <row r="531">
      <c r="A531" s="2" t="n">
        <v>46261</v>
      </c>
      <c r="B531" t="inlineStr">
        <is>
          <t>VK-2026-0530</t>
        </is>
      </c>
      <c r="C531" t="inlineStr">
        <is>
          <t>Noord</t>
        </is>
      </c>
      <c r="D531" t="inlineStr">
        <is>
          <t>Papier en enveloppen</t>
        </is>
      </c>
      <c r="E531" s="3" t="n">
        <v>98.5</v>
      </c>
      <c r="F531" s="3" t="n">
        <v>24.26</v>
      </c>
    </row>
    <row r="532">
      <c r="A532" s="2" t="n">
        <v>46261</v>
      </c>
      <c r="B532" t="inlineStr">
        <is>
          <t>VK-2026-0531</t>
        </is>
      </c>
      <c r="C532" t="inlineStr">
        <is>
          <t>Oost</t>
        </is>
      </c>
      <c r="D532" t="inlineStr">
        <is>
          <t>Archivering</t>
        </is>
      </c>
      <c r="E532" s="3" t="n">
        <v>355.79</v>
      </c>
      <c r="F532" s="3" t="n">
        <v>97.42</v>
      </c>
    </row>
    <row r="533">
      <c r="A533" s="2" t="n">
        <v>46261</v>
      </c>
      <c r="B533" t="inlineStr">
        <is>
          <t>VK-2026-0532</t>
        </is>
      </c>
      <c r="C533" t="inlineStr">
        <is>
          <t>Oost</t>
        </is>
      </c>
      <c r="D533" t="inlineStr">
        <is>
          <t>Kantoormeubilair</t>
        </is>
      </c>
      <c r="E533" s="3" t="n">
        <v>482.93</v>
      </c>
      <c r="F533" s="3" t="n">
        <v>156.74</v>
      </c>
    </row>
    <row r="534">
      <c r="A534" s="2" t="n">
        <v>46261</v>
      </c>
      <c r="B534" t="inlineStr">
        <is>
          <t>VK-2026-0533</t>
        </is>
      </c>
      <c r="C534" t="inlineStr">
        <is>
          <t>Zuid</t>
        </is>
      </c>
      <c r="D534" t="inlineStr">
        <is>
          <t>Schrijfwaren</t>
        </is>
      </c>
      <c r="E534" s="3" t="n">
        <v>245.51</v>
      </c>
      <c r="F534" s="3" t="n">
        <v>83.75</v>
      </c>
    </row>
    <row r="535">
      <c r="A535" s="2" t="n">
        <v>46261</v>
      </c>
      <c r="B535" t="inlineStr">
        <is>
          <t>VK-2026-0534</t>
        </is>
      </c>
      <c r="C535" t="inlineStr">
        <is>
          <t>West</t>
        </is>
      </c>
      <c r="D535" t="inlineStr">
        <is>
          <t>Kantoormeubilair</t>
        </is>
      </c>
      <c r="E535" s="3" t="n">
        <v>1289.53</v>
      </c>
      <c r="F535" s="3" t="n">
        <v>458.69</v>
      </c>
    </row>
    <row r="536">
      <c r="A536" s="2" t="n">
        <v>46261</v>
      </c>
      <c r="B536" t="inlineStr">
        <is>
          <t>VK-2026-0535</t>
        </is>
      </c>
      <c r="C536" t="inlineStr">
        <is>
          <t>West</t>
        </is>
      </c>
      <c r="D536" t="inlineStr">
        <is>
          <t>Archivering</t>
        </is>
      </c>
      <c r="E536" s="3" t="n">
        <v>147.85</v>
      </c>
      <c r="F536" s="3" t="n">
        <v>39.62</v>
      </c>
    </row>
    <row r="537">
      <c r="A537" s="2" t="n">
        <v>46262</v>
      </c>
      <c r="B537" t="inlineStr">
        <is>
          <t>VK-2026-0536</t>
        </is>
      </c>
      <c r="C537" t="inlineStr">
        <is>
          <t>Noord</t>
        </is>
      </c>
      <c r="D537" t="inlineStr">
        <is>
          <t>Schrijfwaren</t>
        </is>
      </c>
      <c r="E537" s="3" t="n">
        <v>116.5</v>
      </c>
      <c r="F537" s="3" t="n">
        <v>36.7</v>
      </c>
    </row>
    <row r="538">
      <c r="A538" s="2" t="n">
        <v>46262</v>
      </c>
      <c r="B538" t="inlineStr">
        <is>
          <t>VK-2026-0537</t>
        </is>
      </c>
      <c r="C538" t="inlineStr">
        <is>
          <t>Oost</t>
        </is>
      </c>
      <c r="D538" t="inlineStr">
        <is>
          <t>Archivering</t>
        </is>
      </c>
      <c r="E538" s="3" t="n">
        <v>108.02</v>
      </c>
      <c r="F538" s="3" t="n">
        <v>34.06</v>
      </c>
    </row>
    <row r="539">
      <c r="A539" s="2" t="n">
        <v>46262</v>
      </c>
      <c r="B539" t="inlineStr">
        <is>
          <t>VK-2026-0538</t>
        </is>
      </c>
      <c r="C539" t="inlineStr">
        <is>
          <t>Oost</t>
        </is>
      </c>
      <c r="D539" t="inlineStr">
        <is>
          <t>Archivering</t>
        </is>
      </c>
      <c r="E539" s="3" t="n">
        <v>327.99</v>
      </c>
      <c r="F539" s="3" t="n">
        <v>101</v>
      </c>
    </row>
    <row r="540">
      <c r="A540" s="2" t="n">
        <v>46262</v>
      </c>
      <c r="B540" t="inlineStr">
        <is>
          <t>VK-2026-0539</t>
        </is>
      </c>
      <c r="C540" t="inlineStr">
        <is>
          <t>Zuid</t>
        </is>
      </c>
      <c r="D540" t="inlineStr">
        <is>
          <t>Schrijfwaren</t>
        </is>
      </c>
      <c r="E540" s="3" t="n">
        <v>96.39</v>
      </c>
      <c r="F540" s="3" t="n">
        <v>29.91</v>
      </c>
    </row>
    <row r="541">
      <c r="A541" s="2" t="n">
        <v>46262</v>
      </c>
      <c r="B541" t="inlineStr">
        <is>
          <t>VK-2026-0540</t>
        </is>
      </c>
      <c r="C541" t="inlineStr">
        <is>
          <t>West</t>
        </is>
      </c>
      <c r="D541" t="inlineStr">
        <is>
          <t>Schrijfwaren</t>
        </is>
      </c>
      <c r="E541" s="3" t="n">
        <v>88.70999999999999</v>
      </c>
      <c r="F541" s="3" t="n">
        <v>31.57</v>
      </c>
    </row>
    <row r="542">
      <c r="A542" s="2" t="n">
        <v>46262</v>
      </c>
      <c r="B542" t="inlineStr">
        <is>
          <t>VK-2026-0541</t>
        </is>
      </c>
      <c r="C542" t="inlineStr">
        <is>
          <t>West</t>
        </is>
      </c>
      <c r="D542" t="inlineStr">
        <is>
          <t>Papier en enveloppen</t>
        </is>
      </c>
      <c r="E542" s="3" t="n">
        <v>137.75</v>
      </c>
      <c r="F542" s="3" t="n">
        <v>26.25</v>
      </c>
    </row>
    <row r="543">
      <c r="A543" s="2" t="n">
        <v>46265</v>
      </c>
      <c r="B543" t="inlineStr">
        <is>
          <t>VK-2026-0542</t>
        </is>
      </c>
      <c r="C543" t="inlineStr">
        <is>
          <t>Noord</t>
        </is>
      </c>
      <c r="D543" t="inlineStr">
        <is>
          <t>Schrijfwaren</t>
        </is>
      </c>
      <c r="E543" s="3" t="n">
        <v>110.14</v>
      </c>
      <c r="F543" s="3" t="n">
        <v>41</v>
      </c>
    </row>
    <row r="544">
      <c r="A544" s="2" t="n">
        <v>46265</v>
      </c>
      <c r="B544" t="inlineStr">
        <is>
          <t>VK-2026-0543</t>
        </is>
      </c>
      <c r="C544" t="inlineStr">
        <is>
          <t>Oost</t>
        </is>
      </c>
      <c r="D544" t="inlineStr">
        <is>
          <t>Archivering</t>
        </is>
      </c>
      <c r="E544" s="3" t="n">
        <v>191.88</v>
      </c>
      <c r="F544" s="3" t="n">
        <v>59.24</v>
      </c>
    </row>
    <row r="545">
      <c r="A545" s="2" t="n">
        <v>46265</v>
      </c>
      <c r="B545" t="inlineStr">
        <is>
          <t>VK-2026-0544</t>
        </is>
      </c>
      <c r="C545" t="inlineStr">
        <is>
          <t>Oost</t>
        </is>
      </c>
      <c r="D545" t="inlineStr">
        <is>
          <t>Printers en toner</t>
        </is>
      </c>
      <c r="E545" s="3" t="n">
        <v>715.99</v>
      </c>
      <c r="F545" s="3" t="n">
        <v>110.31</v>
      </c>
    </row>
    <row r="546">
      <c r="A546" s="2" t="n">
        <v>46265</v>
      </c>
      <c r="B546" t="inlineStr">
        <is>
          <t>VK-2026-0545</t>
        </is>
      </c>
      <c r="C546" t="inlineStr">
        <is>
          <t>Zuid</t>
        </is>
      </c>
      <c r="D546" t="inlineStr">
        <is>
          <t>Kantoormeubilair</t>
        </is>
      </c>
      <c r="E546" s="3" t="n">
        <v>656.04</v>
      </c>
      <c r="F546" s="3" t="n">
        <v>221.45</v>
      </c>
    </row>
    <row r="547">
      <c r="A547" s="2" t="n">
        <v>46265</v>
      </c>
      <c r="B547" t="inlineStr">
        <is>
          <t>VK-2026-0546</t>
        </is>
      </c>
      <c r="C547" t="inlineStr">
        <is>
          <t>Zuid</t>
        </is>
      </c>
      <c r="D547" t="inlineStr">
        <is>
          <t>Archivering</t>
        </is>
      </c>
      <c r="E547" s="3" t="n">
        <v>199.54</v>
      </c>
      <c r="F547" s="3" t="n">
        <v>57.64</v>
      </c>
    </row>
    <row r="548">
      <c r="A548" s="2" t="n">
        <v>46265</v>
      </c>
      <c r="B548" t="inlineStr">
        <is>
          <t>VK-2026-0547</t>
        </is>
      </c>
      <c r="C548" t="inlineStr">
        <is>
          <t>Zuid</t>
        </is>
      </c>
      <c r="D548" t="inlineStr">
        <is>
          <t>Printers en toner</t>
        </is>
      </c>
      <c r="E548" s="3" t="n">
        <v>482.77</v>
      </c>
      <c r="F548" s="3" t="n">
        <v>92.26000000000001</v>
      </c>
    </row>
    <row r="549">
      <c r="A549" s="2" t="n">
        <v>46265</v>
      </c>
      <c r="B549" t="inlineStr">
        <is>
          <t>VK-2026-0548</t>
        </is>
      </c>
      <c r="C549" t="inlineStr">
        <is>
          <t>West</t>
        </is>
      </c>
      <c r="D549" t="inlineStr">
        <is>
          <t>Kantoormeubilair</t>
        </is>
      </c>
      <c r="E549" s="3" t="n">
        <v>1243.06</v>
      </c>
      <c r="F549" s="3" t="n">
        <v>377.17</v>
      </c>
    </row>
    <row r="550">
      <c r="A550" s="2" t="n">
        <v>46266</v>
      </c>
      <c r="B550" t="inlineStr">
        <is>
          <t>VK-2026-0549</t>
        </is>
      </c>
      <c r="C550" t="inlineStr">
        <is>
          <t>Noord</t>
        </is>
      </c>
      <c r="D550" t="inlineStr">
        <is>
          <t>Schrijfwaren</t>
        </is>
      </c>
      <c r="E550" s="3" t="n">
        <v>134.58</v>
      </c>
      <c r="F550" s="3" t="n">
        <v>44.8</v>
      </c>
    </row>
    <row r="551">
      <c r="A551" s="2" t="n">
        <v>46266</v>
      </c>
      <c r="B551" t="inlineStr">
        <is>
          <t>VK-2026-0550</t>
        </is>
      </c>
      <c r="C551" t="inlineStr">
        <is>
          <t>Oost</t>
        </is>
      </c>
      <c r="D551" t="inlineStr">
        <is>
          <t>Printers en toner</t>
        </is>
      </c>
      <c r="E551" s="3" t="n">
        <v>518.66</v>
      </c>
      <c r="F551" s="3" t="n">
        <v>91.56</v>
      </c>
    </row>
    <row r="552">
      <c r="A552" s="2" t="n">
        <v>46266</v>
      </c>
      <c r="B552" t="inlineStr">
        <is>
          <t>VK-2026-0551</t>
        </is>
      </c>
      <c r="C552" t="inlineStr">
        <is>
          <t>Zuid</t>
        </is>
      </c>
      <c r="D552" t="inlineStr">
        <is>
          <t>Kantoormeubilair</t>
        </is>
      </c>
      <c r="E552" s="3" t="n">
        <v>1694.96</v>
      </c>
      <c r="F552" s="3" t="n">
        <v>600.2</v>
      </c>
    </row>
    <row r="553">
      <c r="A553" s="2" t="n">
        <v>46266</v>
      </c>
      <c r="B553" t="inlineStr">
        <is>
          <t>VK-2026-0552</t>
        </is>
      </c>
      <c r="C553" t="inlineStr">
        <is>
          <t>West</t>
        </is>
      </c>
      <c r="D553" t="inlineStr">
        <is>
          <t>Schrijfwaren</t>
        </is>
      </c>
      <c r="E553" s="3" t="n">
        <v>159.1</v>
      </c>
      <c r="F553" s="3" t="n">
        <v>49.74</v>
      </c>
    </row>
    <row r="554">
      <c r="A554" s="2" t="n">
        <v>46266</v>
      </c>
      <c r="B554" t="inlineStr">
        <is>
          <t>VK-2026-0553</t>
        </is>
      </c>
      <c r="C554" t="inlineStr">
        <is>
          <t>West</t>
        </is>
      </c>
      <c r="D554" t="inlineStr">
        <is>
          <t>Papier en enveloppen</t>
        </is>
      </c>
      <c r="E554" s="3" t="n">
        <v>324.58</v>
      </c>
      <c r="F554" s="3" t="n">
        <v>72.26000000000001</v>
      </c>
    </row>
    <row r="555">
      <c r="A555" s="2" t="n">
        <v>46266</v>
      </c>
      <c r="B555" t="inlineStr">
        <is>
          <t>VK-2026-0554</t>
        </is>
      </c>
      <c r="C555" t="inlineStr">
        <is>
          <t>West</t>
        </is>
      </c>
      <c r="D555" t="inlineStr">
        <is>
          <t>Schrijfwaren</t>
        </is>
      </c>
      <c r="E555" s="3" t="n">
        <v>205.59</v>
      </c>
      <c r="F555" s="3" t="n">
        <v>68.12</v>
      </c>
    </row>
    <row r="556">
      <c r="A556" s="2" t="n">
        <v>46267</v>
      </c>
      <c r="B556" t="inlineStr">
        <is>
          <t>VK-2026-0555</t>
        </is>
      </c>
      <c r="C556" t="inlineStr">
        <is>
          <t>Noord</t>
        </is>
      </c>
      <c r="D556" t="inlineStr">
        <is>
          <t>Schrijfwaren</t>
        </is>
      </c>
      <c r="E556" s="3" t="n">
        <v>77.77</v>
      </c>
      <c r="F556" s="3" t="n">
        <v>29.54</v>
      </c>
    </row>
    <row r="557">
      <c r="A557" s="2" t="n">
        <v>46267</v>
      </c>
      <c r="B557" t="inlineStr">
        <is>
          <t>VK-2026-0556</t>
        </is>
      </c>
      <c r="C557" t="inlineStr">
        <is>
          <t>Noord</t>
        </is>
      </c>
      <c r="D557" t="inlineStr">
        <is>
          <t>Papier en enveloppen</t>
        </is>
      </c>
      <c r="E557" s="3" t="n">
        <v>195.82</v>
      </c>
      <c r="F557" s="3" t="n">
        <v>43.8</v>
      </c>
    </row>
    <row r="558">
      <c r="A558" s="2" t="n">
        <v>46267</v>
      </c>
      <c r="B558" t="inlineStr">
        <is>
          <t>VK-2026-0557</t>
        </is>
      </c>
      <c r="C558" t="inlineStr">
        <is>
          <t>Noord</t>
        </is>
      </c>
      <c r="D558" t="inlineStr">
        <is>
          <t>Archivering</t>
        </is>
      </c>
      <c r="E558" s="3" t="n">
        <v>170.95</v>
      </c>
      <c r="F558" s="3" t="n">
        <v>47.3</v>
      </c>
    </row>
    <row r="559">
      <c r="A559" s="2" t="n">
        <v>46267</v>
      </c>
      <c r="B559" t="inlineStr">
        <is>
          <t>VK-2026-0558</t>
        </is>
      </c>
      <c r="C559" t="inlineStr">
        <is>
          <t>Oost</t>
        </is>
      </c>
      <c r="D559" t="inlineStr">
        <is>
          <t>Archivering</t>
        </is>
      </c>
      <c r="E559" s="3" t="n">
        <v>276.42</v>
      </c>
      <c r="F559" s="3" t="n">
        <v>85.51000000000001</v>
      </c>
    </row>
    <row r="560">
      <c r="A560" s="2" t="n">
        <v>46267</v>
      </c>
      <c r="B560" t="inlineStr">
        <is>
          <t>VK-2026-0559</t>
        </is>
      </c>
      <c r="C560" t="inlineStr">
        <is>
          <t>Oost</t>
        </is>
      </c>
      <c r="D560" t="inlineStr">
        <is>
          <t>Kantoormeubilair</t>
        </is>
      </c>
      <c r="E560" s="3" t="n">
        <v>1325.63</v>
      </c>
      <c r="F560" s="3" t="n">
        <v>461.96</v>
      </c>
    </row>
    <row r="561">
      <c r="A561" s="2" t="n">
        <v>46267</v>
      </c>
      <c r="B561" t="inlineStr">
        <is>
          <t>VK-2026-0560</t>
        </is>
      </c>
      <c r="C561" t="inlineStr">
        <is>
          <t>Zuid</t>
        </is>
      </c>
      <c r="D561" t="inlineStr">
        <is>
          <t>Papier en enveloppen</t>
        </is>
      </c>
      <c r="E561" s="3" t="n">
        <v>265.51</v>
      </c>
      <c r="F561" s="3" t="n">
        <v>58.1</v>
      </c>
    </row>
    <row r="562">
      <c r="A562" s="2" t="n">
        <v>46267</v>
      </c>
      <c r="B562" t="inlineStr">
        <is>
          <t>VK-2026-0561</t>
        </is>
      </c>
      <c r="C562" t="inlineStr">
        <is>
          <t>Zuid</t>
        </is>
      </c>
      <c r="D562" t="inlineStr">
        <is>
          <t>Schrijfwaren</t>
        </is>
      </c>
      <c r="E562" s="3" t="n">
        <v>57.46</v>
      </c>
      <c r="F562" s="3" t="n">
        <v>21.97</v>
      </c>
    </row>
    <row r="563">
      <c r="A563" s="2" t="n">
        <v>46267</v>
      </c>
      <c r="B563" t="inlineStr">
        <is>
          <t>VK-2026-0562</t>
        </is>
      </c>
      <c r="C563" t="inlineStr">
        <is>
          <t>West</t>
        </is>
      </c>
      <c r="D563" t="inlineStr">
        <is>
          <t>Printers en toner</t>
        </is>
      </c>
      <c r="E563" s="3" t="n">
        <v>428.87</v>
      </c>
      <c r="F563" s="3" t="n">
        <v>81.34999999999999</v>
      </c>
    </row>
    <row r="564">
      <c r="A564" s="2" t="n">
        <v>46267</v>
      </c>
      <c r="B564" t="inlineStr">
        <is>
          <t>VK-2026-0563</t>
        </is>
      </c>
      <c r="C564" t="inlineStr">
        <is>
          <t>West</t>
        </is>
      </c>
      <c r="D564" t="inlineStr">
        <is>
          <t>Schrijfwaren</t>
        </is>
      </c>
      <c r="E564" s="3" t="n">
        <v>233.76</v>
      </c>
      <c r="F564" s="3" t="n">
        <v>76.92</v>
      </c>
    </row>
    <row r="565">
      <c r="A565" s="2" t="n">
        <v>46268</v>
      </c>
      <c r="B565" t="inlineStr">
        <is>
          <t>VK-2026-0564</t>
        </is>
      </c>
      <c r="C565" t="inlineStr">
        <is>
          <t>Noord</t>
        </is>
      </c>
      <c r="D565" t="inlineStr">
        <is>
          <t>Schrijfwaren</t>
        </is>
      </c>
      <c r="E565" s="3" t="n">
        <v>142.4</v>
      </c>
      <c r="F565" s="3" t="n">
        <v>52.01</v>
      </c>
    </row>
    <row r="566">
      <c r="A566" s="2" t="n">
        <v>46268</v>
      </c>
      <c r="B566" t="inlineStr">
        <is>
          <t>VK-2026-0565</t>
        </is>
      </c>
      <c r="C566" t="inlineStr">
        <is>
          <t>Oost</t>
        </is>
      </c>
      <c r="D566" t="inlineStr">
        <is>
          <t>Archivering</t>
        </is>
      </c>
      <c r="E566" s="3" t="n">
        <v>64.45</v>
      </c>
      <c r="F566" s="3" t="n">
        <v>15.34</v>
      </c>
    </row>
    <row r="567">
      <c r="A567" s="2" t="n">
        <v>46268</v>
      </c>
      <c r="B567" t="inlineStr">
        <is>
          <t>VK-2026-0566</t>
        </is>
      </c>
      <c r="C567" t="inlineStr">
        <is>
          <t>Oost</t>
        </is>
      </c>
      <c r="D567" t="inlineStr">
        <is>
          <t>Papier en enveloppen</t>
        </is>
      </c>
      <c r="E567" s="3" t="n">
        <v>121.77</v>
      </c>
      <c r="F567" s="3" t="n">
        <v>29.42</v>
      </c>
    </row>
    <row r="568">
      <c r="A568" s="2" t="n">
        <v>46268</v>
      </c>
      <c r="B568" t="inlineStr">
        <is>
          <t>VK-2026-0567</t>
        </is>
      </c>
      <c r="C568" t="inlineStr">
        <is>
          <t>Oost</t>
        </is>
      </c>
      <c r="D568" t="inlineStr">
        <is>
          <t>Papier en enveloppen</t>
        </is>
      </c>
      <c r="E568" s="3" t="n">
        <v>123.76</v>
      </c>
      <c r="F568" s="3" t="n">
        <v>27.02</v>
      </c>
    </row>
    <row r="569">
      <c r="A569" s="2" t="n">
        <v>46268</v>
      </c>
      <c r="B569" t="inlineStr">
        <is>
          <t>VK-2026-0568</t>
        </is>
      </c>
      <c r="C569" t="inlineStr">
        <is>
          <t>Zuid</t>
        </is>
      </c>
      <c r="D569" t="inlineStr">
        <is>
          <t>Papier en enveloppen</t>
        </is>
      </c>
      <c r="E569" s="3" t="n">
        <v>374.92</v>
      </c>
      <c r="F569" s="3" t="n">
        <v>81.81</v>
      </c>
    </row>
    <row r="570">
      <c r="A570" s="2" t="n">
        <v>46268</v>
      </c>
      <c r="B570" t="inlineStr">
        <is>
          <t>VK-2026-0569</t>
        </is>
      </c>
      <c r="C570" t="inlineStr">
        <is>
          <t>Zuid</t>
        </is>
      </c>
      <c r="D570" t="inlineStr">
        <is>
          <t>Printers en toner</t>
        </is>
      </c>
      <c r="E570" s="3" t="n">
        <v>244.29</v>
      </c>
      <c r="F570" s="3" t="n">
        <v>44.11</v>
      </c>
    </row>
    <row r="571">
      <c r="A571" s="2" t="n">
        <v>46268</v>
      </c>
      <c r="B571" t="inlineStr">
        <is>
          <t>VK-2026-0570</t>
        </is>
      </c>
      <c r="C571" t="inlineStr">
        <is>
          <t>West</t>
        </is>
      </c>
      <c r="D571" t="inlineStr">
        <is>
          <t>Kantoormeubilair</t>
        </is>
      </c>
      <c r="E571" s="3" t="n">
        <v>1536.43</v>
      </c>
      <c r="F571" s="3" t="n">
        <v>436.33</v>
      </c>
    </row>
    <row r="572">
      <c r="A572" s="2" t="n">
        <v>46268</v>
      </c>
      <c r="B572" t="inlineStr">
        <is>
          <t>VK-2026-0571</t>
        </is>
      </c>
      <c r="C572" t="inlineStr">
        <is>
          <t>West</t>
        </is>
      </c>
      <c r="D572" t="inlineStr">
        <is>
          <t>Schrijfwaren</t>
        </is>
      </c>
      <c r="E572" s="3" t="n">
        <v>72.41</v>
      </c>
      <c r="F572" s="3" t="n">
        <v>21.1</v>
      </c>
    </row>
    <row r="573">
      <c r="A573" s="2" t="n">
        <v>46268</v>
      </c>
      <c r="B573" t="inlineStr">
        <is>
          <t>VK-2026-0572</t>
        </is>
      </c>
      <c r="C573" t="inlineStr">
        <is>
          <t>West</t>
        </is>
      </c>
      <c r="D573" t="inlineStr">
        <is>
          <t>Papier en enveloppen</t>
        </is>
      </c>
      <c r="E573" s="3" t="n">
        <v>257.27</v>
      </c>
      <c r="F573" s="3" t="n">
        <v>59.58</v>
      </c>
    </row>
    <row r="574">
      <c r="A574" s="2" t="n">
        <v>46269</v>
      </c>
      <c r="B574" t="inlineStr">
        <is>
          <t>VK-2026-0573</t>
        </is>
      </c>
      <c r="C574" t="inlineStr">
        <is>
          <t>Noord</t>
        </is>
      </c>
      <c r="D574" t="inlineStr">
        <is>
          <t>Printers en toner</t>
        </is>
      </c>
      <c r="E574" s="3" t="n">
        <v>340.99</v>
      </c>
      <c r="F574" s="3" t="n">
        <v>68.59999999999999</v>
      </c>
    </row>
    <row r="575">
      <c r="A575" s="2" t="n">
        <v>46269</v>
      </c>
      <c r="B575" t="inlineStr">
        <is>
          <t>VK-2026-0574</t>
        </is>
      </c>
      <c r="C575" t="inlineStr">
        <is>
          <t>Oost</t>
        </is>
      </c>
      <c r="D575" t="inlineStr">
        <is>
          <t>Schrijfwaren</t>
        </is>
      </c>
      <c r="E575" s="3" t="n">
        <v>174.15</v>
      </c>
      <c r="F575" s="3" t="n">
        <v>64.36</v>
      </c>
    </row>
    <row r="576">
      <c r="A576" s="2" t="n">
        <v>46269</v>
      </c>
      <c r="B576" t="inlineStr">
        <is>
          <t>VK-2026-0575</t>
        </is>
      </c>
      <c r="C576" t="inlineStr">
        <is>
          <t>Oost</t>
        </is>
      </c>
      <c r="D576" t="inlineStr">
        <is>
          <t>Papier en enveloppen</t>
        </is>
      </c>
      <c r="E576" s="3" t="n">
        <v>349.7</v>
      </c>
      <c r="F576" s="3" t="n">
        <v>83.67</v>
      </c>
    </row>
    <row r="577">
      <c r="A577" s="2" t="n">
        <v>46269</v>
      </c>
      <c r="B577" t="inlineStr">
        <is>
          <t>VK-2026-0576</t>
        </is>
      </c>
      <c r="C577" t="inlineStr">
        <is>
          <t>Oost</t>
        </is>
      </c>
      <c r="D577" t="inlineStr">
        <is>
          <t>Papier en enveloppen</t>
        </is>
      </c>
      <c r="E577" s="3" t="n">
        <v>257.07</v>
      </c>
      <c r="F577" s="3" t="n">
        <v>50.06</v>
      </c>
    </row>
    <row r="578">
      <c r="A578" s="2" t="n">
        <v>46269</v>
      </c>
      <c r="B578" t="inlineStr">
        <is>
          <t>VK-2026-0577</t>
        </is>
      </c>
      <c r="C578" t="inlineStr">
        <is>
          <t>Zuid</t>
        </is>
      </c>
      <c r="D578" t="inlineStr">
        <is>
          <t>Printers en toner</t>
        </is>
      </c>
      <c r="E578" s="3" t="n">
        <v>538.54</v>
      </c>
      <c r="F578" s="3" t="n">
        <v>106.43</v>
      </c>
    </row>
    <row r="579">
      <c r="A579" s="2" t="n">
        <v>46269</v>
      </c>
      <c r="B579" t="inlineStr">
        <is>
          <t>VK-2026-0578</t>
        </is>
      </c>
      <c r="C579" t="inlineStr">
        <is>
          <t>Zuid</t>
        </is>
      </c>
      <c r="D579" t="inlineStr">
        <is>
          <t>Papier en enveloppen</t>
        </is>
      </c>
      <c r="E579" s="3" t="n">
        <v>287.11</v>
      </c>
      <c r="F579" s="3" t="n">
        <v>72.52</v>
      </c>
    </row>
    <row r="580">
      <c r="A580" s="2" t="n">
        <v>46269</v>
      </c>
      <c r="B580" t="inlineStr">
        <is>
          <t>VK-2026-0579</t>
        </is>
      </c>
      <c r="C580" t="inlineStr">
        <is>
          <t>West</t>
        </is>
      </c>
      <c r="D580" t="inlineStr">
        <is>
          <t>Schrijfwaren</t>
        </is>
      </c>
      <c r="E580" s="3" t="n">
        <v>201.44</v>
      </c>
      <c r="F580" s="3" t="n">
        <v>74.69</v>
      </c>
    </row>
    <row r="581">
      <c r="A581" s="2" t="n">
        <v>46269</v>
      </c>
      <c r="B581" t="inlineStr">
        <is>
          <t>VK-2026-0580</t>
        </is>
      </c>
      <c r="C581" t="inlineStr">
        <is>
          <t>West</t>
        </is>
      </c>
      <c r="D581" t="inlineStr">
        <is>
          <t>Archivering</t>
        </is>
      </c>
      <c r="E581" s="3" t="n">
        <v>102.6</v>
      </c>
      <c r="F581" s="3" t="n">
        <v>30.15</v>
      </c>
    </row>
    <row r="582">
      <c r="A582" s="2" t="n">
        <v>46269</v>
      </c>
      <c r="B582" t="inlineStr">
        <is>
          <t>VK-2026-0581</t>
        </is>
      </c>
      <c r="C582" t="inlineStr">
        <is>
          <t>West</t>
        </is>
      </c>
      <c r="D582" t="inlineStr">
        <is>
          <t>Archivering</t>
        </is>
      </c>
      <c r="E582" s="3" t="n">
        <v>125.49</v>
      </c>
      <c r="F582" s="3" t="n">
        <v>35.05</v>
      </c>
    </row>
    <row r="583">
      <c r="A583" s="2" t="n">
        <v>46272</v>
      </c>
      <c r="B583" t="inlineStr">
        <is>
          <t>VK-2026-0582</t>
        </is>
      </c>
      <c r="C583" t="inlineStr">
        <is>
          <t>Oost</t>
        </is>
      </c>
      <c r="D583" t="inlineStr">
        <is>
          <t>Printers en toner</t>
        </is>
      </c>
      <c r="E583" s="3" t="n">
        <v>883.6</v>
      </c>
      <c r="F583" s="3" t="n">
        <v>149.07</v>
      </c>
    </row>
    <row r="584">
      <c r="A584" s="2" t="n">
        <v>46272</v>
      </c>
      <c r="B584" t="inlineStr">
        <is>
          <t>VK-2026-0583</t>
        </is>
      </c>
      <c r="C584" t="inlineStr">
        <is>
          <t>Zuid</t>
        </is>
      </c>
      <c r="D584" t="inlineStr">
        <is>
          <t>Kantoormeubilair</t>
        </is>
      </c>
      <c r="E584" s="3" t="n">
        <v>673.26</v>
      </c>
      <c r="F584" s="3" t="n">
        <v>197.86</v>
      </c>
    </row>
    <row r="585">
      <c r="A585" s="2" t="n">
        <v>46272</v>
      </c>
      <c r="B585" t="inlineStr">
        <is>
          <t>VK-2026-0584</t>
        </is>
      </c>
      <c r="C585" t="inlineStr">
        <is>
          <t>Zuid</t>
        </is>
      </c>
      <c r="D585" t="inlineStr">
        <is>
          <t>Archivering</t>
        </is>
      </c>
      <c r="E585" s="3" t="n">
        <v>321.59</v>
      </c>
      <c r="F585" s="3" t="n">
        <v>101.72</v>
      </c>
    </row>
    <row r="586">
      <c r="A586" s="2" t="n">
        <v>46272</v>
      </c>
      <c r="B586" t="inlineStr">
        <is>
          <t>VK-2026-0585</t>
        </is>
      </c>
      <c r="C586" t="inlineStr">
        <is>
          <t>West</t>
        </is>
      </c>
      <c r="D586" t="inlineStr">
        <is>
          <t>Papier en enveloppen</t>
        </is>
      </c>
      <c r="E586" s="3" t="n">
        <v>386.86</v>
      </c>
      <c r="F586" s="3" t="n">
        <v>93.23</v>
      </c>
    </row>
    <row r="587">
      <c r="A587" s="2" t="n">
        <v>46272</v>
      </c>
      <c r="B587" t="inlineStr">
        <is>
          <t>VK-2026-0586</t>
        </is>
      </c>
      <c r="C587" t="inlineStr">
        <is>
          <t>West</t>
        </is>
      </c>
      <c r="D587" t="inlineStr">
        <is>
          <t>Papier en enveloppen</t>
        </is>
      </c>
      <c r="E587" s="3" t="n">
        <v>218.62</v>
      </c>
      <c r="F587" s="3" t="n">
        <v>51.4</v>
      </c>
    </row>
    <row r="588">
      <c r="A588" s="2" t="n">
        <v>46272</v>
      </c>
      <c r="B588" t="inlineStr">
        <is>
          <t>VK-2026-0587</t>
        </is>
      </c>
      <c r="C588" t="inlineStr">
        <is>
          <t>West</t>
        </is>
      </c>
      <c r="D588" t="inlineStr">
        <is>
          <t>Printers en toner</t>
        </is>
      </c>
      <c r="E588" s="3" t="n">
        <v>830.45</v>
      </c>
      <c r="F588" s="3" t="n">
        <v>129.07</v>
      </c>
    </row>
    <row r="589">
      <c r="A589" s="2" t="n">
        <v>46273</v>
      </c>
      <c r="B589" t="inlineStr">
        <is>
          <t>VK-2026-0588</t>
        </is>
      </c>
      <c r="C589" t="inlineStr">
        <is>
          <t>Noord</t>
        </is>
      </c>
      <c r="D589" t="inlineStr">
        <is>
          <t>Papier en enveloppen</t>
        </is>
      </c>
      <c r="E589" s="3" t="n">
        <v>284.8</v>
      </c>
      <c r="F589" s="3" t="n">
        <v>59.2</v>
      </c>
    </row>
    <row r="590">
      <c r="A590" s="2" t="n">
        <v>46273</v>
      </c>
      <c r="B590" t="inlineStr">
        <is>
          <t>VK-2026-0589</t>
        </is>
      </c>
      <c r="C590" t="inlineStr">
        <is>
          <t>Noord</t>
        </is>
      </c>
      <c r="D590" t="inlineStr">
        <is>
          <t>Archivering</t>
        </is>
      </c>
      <c r="E590" s="3" t="n">
        <v>187.05</v>
      </c>
      <c r="F590" s="3" t="n">
        <v>50.5</v>
      </c>
    </row>
    <row r="591">
      <c r="A591" s="2" t="n">
        <v>46273</v>
      </c>
      <c r="B591" t="inlineStr">
        <is>
          <t>VK-2026-0590</t>
        </is>
      </c>
      <c r="C591" t="inlineStr">
        <is>
          <t>Noord</t>
        </is>
      </c>
      <c r="D591" t="inlineStr">
        <is>
          <t>Schrijfwaren</t>
        </is>
      </c>
      <c r="E591" s="3" t="n">
        <v>117.93</v>
      </c>
      <c r="F591" s="3" t="n">
        <v>43.2</v>
      </c>
    </row>
    <row r="592">
      <c r="A592" s="2" t="n">
        <v>46273</v>
      </c>
      <c r="B592" t="inlineStr">
        <is>
          <t>VK-2026-0591</t>
        </is>
      </c>
      <c r="C592" t="inlineStr">
        <is>
          <t>Oost</t>
        </is>
      </c>
      <c r="D592" t="inlineStr">
        <is>
          <t>Schrijfwaren</t>
        </is>
      </c>
      <c r="E592" s="3" t="n">
        <v>220.33</v>
      </c>
      <c r="F592" s="3" t="n">
        <v>73.73999999999999</v>
      </c>
    </row>
    <row r="593">
      <c r="A593" s="2" t="n">
        <v>46273</v>
      </c>
      <c r="B593" t="inlineStr">
        <is>
          <t>VK-2026-0592</t>
        </is>
      </c>
      <c r="C593" t="inlineStr">
        <is>
          <t>Zuid</t>
        </is>
      </c>
      <c r="D593" t="inlineStr">
        <is>
          <t>Schrijfwaren</t>
        </is>
      </c>
      <c r="E593" s="3" t="n">
        <v>157.51</v>
      </c>
      <c r="F593" s="3" t="n">
        <v>47.39</v>
      </c>
    </row>
    <row r="594">
      <c r="A594" s="2" t="n">
        <v>46273</v>
      </c>
      <c r="B594" t="inlineStr">
        <is>
          <t>VK-2026-0593</t>
        </is>
      </c>
      <c r="C594" t="inlineStr">
        <is>
          <t>West</t>
        </is>
      </c>
      <c r="D594" t="inlineStr">
        <is>
          <t>Papier en enveloppen</t>
        </is>
      </c>
      <c r="E594" s="3" t="n">
        <v>151.32</v>
      </c>
      <c r="F594" s="3" t="n">
        <v>33.55</v>
      </c>
    </row>
    <row r="595">
      <c r="A595" s="2" t="n">
        <v>46273</v>
      </c>
      <c r="B595" t="inlineStr">
        <is>
          <t>VK-2026-0594</t>
        </is>
      </c>
      <c r="C595" t="inlineStr">
        <is>
          <t>West</t>
        </is>
      </c>
      <c r="D595" t="inlineStr">
        <is>
          <t>Papier en enveloppen</t>
        </is>
      </c>
      <c r="E595" s="3" t="n">
        <v>416.41</v>
      </c>
      <c r="F595" s="3" t="n">
        <v>79.23</v>
      </c>
    </row>
    <row r="596">
      <c r="A596" s="2" t="n">
        <v>46274</v>
      </c>
      <c r="B596" t="inlineStr">
        <is>
          <t>VK-2026-0595</t>
        </is>
      </c>
      <c r="C596" t="inlineStr">
        <is>
          <t>Noord</t>
        </is>
      </c>
      <c r="D596" t="inlineStr">
        <is>
          <t>Schrijfwaren</t>
        </is>
      </c>
      <c r="E596" s="3" t="n">
        <v>130.53</v>
      </c>
      <c r="F596" s="3" t="n">
        <v>45.3</v>
      </c>
    </row>
    <row r="597">
      <c r="A597" s="2" t="n">
        <v>46274</v>
      </c>
      <c r="B597" t="inlineStr">
        <is>
          <t>VK-2026-0596</t>
        </is>
      </c>
      <c r="C597" t="inlineStr">
        <is>
          <t>Oost</t>
        </is>
      </c>
      <c r="D597" t="inlineStr">
        <is>
          <t>Printers en toner</t>
        </is>
      </c>
      <c r="E597" s="3" t="n">
        <v>365.83</v>
      </c>
      <c r="F597" s="3" t="n">
        <v>61.29</v>
      </c>
    </row>
    <row r="598">
      <c r="A598" s="2" t="n">
        <v>46274</v>
      </c>
      <c r="B598" t="inlineStr">
        <is>
          <t>VK-2026-0597</t>
        </is>
      </c>
      <c r="C598" t="inlineStr">
        <is>
          <t>Zuid</t>
        </is>
      </c>
      <c r="D598" t="inlineStr">
        <is>
          <t>Schrijfwaren</t>
        </is>
      </c>
      <c r="E598" s="3" t="n">
        <v>183.89</v>
      </c>
      <c r="F598" s="3" t="n">
        <v>57.29</v>
      </c>
    </row>
    <row r="599">
      <c r="A599" s="2" t="n">
        <v>46274</v>
      </c>
      <c r="B599" t="inlineStr">
        <is>
          <t>VK-2026-0598</t>
        </is>
      </c>
      <c r="C599" t="inlineStr">
        <is>
          <t>Zuid</t>
        </is>
      </c>
      <c r="D599" t="inlineStr">
        <is>
          <t>Papier en enveloppen</t>
        </is>
      </c>
      <c r="E599" s="3" t="n">
        <v>219.94</v>
      </c>
      <c r="F599" s="3" t="n">
        <v>46.08</v>
      </c>
    </row>
    <row r="600">
      <c r="A600" s="2" t="n">
        <v>46274</v>
      </c>
      <c r="B600" t="inlineStr">
        <is>
          <t>VK-2026-0599</t>
        </is>
      </c>
      <c r="C600" t="inlineStr">
        <is>
          <t>Zuid</t>
        </is>
      </c>
      <c r="D600" t="inlineStr">
        <is>
          <t>Papier en enveloppen</t>
        </is>
      </c>
      <c r="E600" s="3" t="n">
        <v>229.99</v>
      </c>
      <c r="F600" s="3" t="n">
        <v>56.73</v>
      </c>
    </row>
    <row r="601">
      <c r="A601" s="2" t="n">
        <v>46274</v>
      </c>
      <c r="B601" t="inlineStr">
        <is>
          <t>VK-2026-0600</t>
        </is>
      </c>
      <c r="C601" t="inlineStr">
        <is>
          <t>West</t>
        </is>
      </c>
      <c r="D601" t="inlineStr">
        <is>
          <t>Archivering</t>
        </is>
      </c>
      <c r="E601" s="3" t="n">
        <v>162.37</v>
      </c>
      <c r="F601" s="3" t="n">
        <v>51.62</v>
      </c>
    </row>
    <row r="602">
      <c r="A602" s="2" t="n">
        <v>46274</v>
      </c>
      <c r="B602" t="inlineStr">
        <is>
          <t>VK-2026-0601</t>
        </is>
      </c>
      <c r="C602" t="inlineStr">
        <is>
          <t>West</t>
        </is>
      </c>
      <c r="D602" t="inlineStr">
        <is>
          <t>Schrijfwaren</t>
        </is>
      </c>
      <c r="E602" s="3" t="n">
        <v>144.47</v>
      </c>
      <c r="F602" s="3" t="n">
        <v>48.39</v>
      </c>
    </row>
    <row r="603">
      <c r="A603" s="2" t="n">
        <v>46274</v>
      </c>
      <c r="B603" t="inlineStr">
        <is>
          <t>VK-2026-0602</t>
        </is>
      </c>
      <c r="C603" t="inlineStr">
        <is>
          <t>West</t>
        </is>
      </c>
      <c r="D603" t="inlineStr">
        <is>
          <t>Schrijfwaren</t>
        </is>
      </c>
      <c r="E603" s="3" t="n">
        <v>50.11</v>
      </c>
      <c r="F603" s="3" t="n">
        <v>17</v>
      </c>
    </row>
    <row r="604">
      <c r="A604" s="2" t="n">
        <v>46275</v>
      </c>
      <c r="B604" t="inlineStr">
        <is>
          <t>VK-2026-0603</t>
        </is>
      </c>
      <c r="C604" t="inlineStr">
        <is>
          <t>Oost</t>
        </is>
      </c>
      <c r="D604" t="inlineStr">
        <is>
          <t>Papier en enveloppen</t>
        </is>
      </c>
      <c r="E604" s="3" t="n">
        <v>121.93</v>
      </c>
      <c r="F604" s="3" t="n">
        <v>26.52</v>
      </c>
    </row>
    <row r="605">
      <c r="A605" s="2" t="n">
        <v>46275</v>
      </c>
      <c r="B605" t="inlineStr">
        <is>
          <t>VK-2026-0604</t>
        </is>
      </c>
      <c r="C605" t="inlineStr">
        <is>
          <t>Zuid</t>
        </is>
      </c>
      <c r="D605" t="inlineStr">
        <is>
          <t>Schrijfwaren</t>
        </is>
      </c>
      <c r="E605" s="3" t="n">
        <v>196.81</v>
      </c>
      <c r="F605" s="3" t="n">
        <v>71.34</v>
      </c>
    </row>
    <row r="606">
      <c r="A606" s="2" t="n">
        <v>46275</v>
      </c>
      <c r="B606" t="inlineStr">
        <is>
          <t>VK-2026-0605</t>
        </is>
      </c>
      <c r="C606" t="inlineStr">
        <is>
          <t>Zuid</t>
        </is>
      </c>
      <c r="D606" t="inlineStr">
        <is>
          <t>Papier en enveloppen</t>
        </is>
      </c>
      <c r="E606" s="3" t="n">
        <v>127.28</v>
      </c>
      <c r="F606" s="3" t="n">
        <v>27.3</v>
      </c>
    </row>
    <row r="607">
      <c r="A607" s="2" t="n">
        <v>46275</v>
      </c>
      <c r="B607" t="inlineStr">
        <is>
          <t>VK-2026-0606</t>
        </is>
      </c>
      <c r="C607" t="inlineStr">
        <is>
          <t>West</t>
        </is>
      </c>
      <c r="D607" t="inlineStr">
        <is>
          <t>Schrijfwaren</t>
        </is>
      </c>
      <c r="E607" s="3" t="n">
        <v>154.46</v>
      </c>
      <c r="F607" s="3" t="n">
        <v>49.31</v>
      </c>
    </row>
    <row r="608">
      <c r="A608" s="2" t="n">
        <v>46275</v>
      </c>
      <c r="B608" t="inlineStr">
        <is>
          <t>VK-2026-0607</t>
        </is>
      </c>
      <c r="C608" t="inlineStr">
        <is>
          <t>West</t>
        </is>
      </c>
      <c r="D608" t="inlineStr">
        <is>
          <t>Printers en toner</t>
        </is>
      </c>
      <c r="E608" s="3" t="n">
        <v>829.8</v>
      </c>
      <c r="F608" s="3" t="n">
        <v>139.32</v>
      </c>
    </row>
    <row r="609">
      <c r="A609" s="2" t="n">
        <v>46276</v>
      </c>
      <c r="B609" t="inlineStr">
        <is>
          <t>VK-2026-0608</t>
        </is>
      </c>
      <c r="C609" t="inlineStr">
        <is>
          <t>Noord</t>
        </is>
      </c>
      <c r="D609" t="inlineStr">
        <is>
          <t>Printers en toner</t>
        </is>
      </c>
      <c r="E609" s="3" t="n">
        <v>255.7</v>
      </c>
      <c r="F609" s="3" t="n">
        <v>48.79</v>
      </c>
    </row>
    <row r="610">
      <c r="A610" s="2" t="n">
        <v>46276</v>
      </c>
      <c r="B610" t="inlineStr">
        <is>
          <t>VK-2026-0609</t>
        </is>
      </c>
      <c r="C610" t="inlineStr">
        <is>
          <t>Zuid</t>
        </is>
      </c>
      <c r="D610" t="inlineStr">
        <is>
          <t>Printers en toner</t>
        </is>
      </c>
      <c r="E610" s="3" t="n">
        <v>393.73</v>
      </c>
      <c r="F610" s="3" t="n">
        <v>60.96</v>
      </c>
    </row>
    <row r="611">
      <c r="A611" s="2" t="n">
        <v>46276</v>
      </c>
      <c r="B611" t="inlineStr">
        <is>
          <t>VK-2026-0610</t>
        </is>
      </c>
      <c r="C611" t="inlineStr">
        <is>
          <t>West</t>
        </is>
      </c>
      <c r="D611" t="inlineStr">
        <is>
          <t>Printers en toner</t>
        </is>
      </c>
      <c r="E611" s="3" t="n">
        <v>881</v>
      </c>
      <c r="F611" s="3" t="n">
        <v>142.77</v>
      </c>
    </row>
    <row r="612">
      <c r="A612" s="2" t="n">
        <v>46276</v>
      </c>
      <c r="B612" t="inlineStr">
        <is>
          <t>VK-2026-0611</t>
        </is>
      </c>
      <c r="C612" t="inlineStr">
        <is>
          <t>West</t>
        </is>
      </c>
      <c r="D612" t="inlineStr">
        <is>
          <t>Printers en toner</t>
        </is>
      </c>
      <c r="E612" s="3" t="n">
        <v>166.94</v>
      </c>
      <c r="F612" s="3" t="n">
        <v>26.28</v>
      </c>
    </row>
    <row r="613">
      <c r="A613" s="2" t="n">
        <v>46276</v>
      </c>
      <c r="B613" t="inlineStr">
        <is>
          <t>VK-2026-0612</t>
        </is>
      </c>
      <c r="C613" t="inlineStr">
        <is>
          <t>West</t>
        </is>
      </c>
      <c r="D613" t="inlineStr">
        <is>
          <t>Printers en toner</t>
        </is>
      </c>
      <c r="E613" s="3" t="n">
        <v>303.14</v>
      </c>
      <c r="F613" s="3" t="n">
        <v>50.67</v>
      </c>
    </row>
    <row r="614">
      <c r="A614" s="2" t="n">
        <v>46279</v>
      </c>
      <c r="B614" t="inlineStr">
        <is>
          <t>VK-2026-0613</t>
        </is>
      </c>
      <c r="C614" t="inlineStr">
        <is>
          <t>Noord</t>
        </is>
      </c>
      <c r="D614" t="inlineStr">
        <is>
          <t>Printers en toner</t>
        </is>
      </c>
      <c r="E614" s="3" t="n">
        <v>177.38</v>
      </c>
      <c r="F614" s="3" t="n">
        <v>33.51</v>
      </c>
    </row>
    <row r="615">
      <c r="A615" s="2" t="n">
        <v>46279</v>
      </c>
      <c r="B615" t="inlineStr">
        <is>
          <t>VK-2026-0614</t>
        </is>
      </c>
      <c r="C615" t="inlineStr">
        <is>
          <t>Noord</t>
        </is>
      </c>
      <c r="D615" t="inlineStr">
        <is>
          <t>Printers en toner</t>
        </is>
      </c>
      <c r="E615" s="3" t="n">
        <v>541.4400000000001</v>
      </c>
      <c r="F615" s="3" t="n">
        <v>93.16</v>
      </c>
    </row>
    <row r="616">
      <c r="A616" s="2" t="n">
        <v>46279</v>
      </c>
      <c r="B616" t="inlineStr">
        <is>
          <t>VK-2026-0615</t>
        </is>
      </c>
      <c r="C616" t="inlineStr">
        <is>
          <t>Oost</t>
        </is>
      </c>
      <c r="D616" t="inlineStr">
        <is>
          <t>Kantoormeubilair</t>
        </is>
      </c>
      <c r="E616" s="3" t="n">
        <v>1400.28</v>
      </c>
      <c r="F616" s="3" t="n">
        <v>450.95</v>
      </c>
    </row>
    <row r="617">
      <c r="A617" s="2" t="n">
        <v>46279</v>
      </c>
      <c r="B617" t="inlineStr">
        <is>
          <t>VK-2026-0616</t>
        </is>
      </c>
      <c r="C617" t="inlineStr">
        <is>
          <t>Zuid</t>
        </is>
      </c>
      <c r="D617" t="inlineStr">
        <is>
          <t>Schrijfwaren</t>
        </is>
      </c>
      <c r="E617" s="3" t="n">
        <v>203.28</v>
      </c>
      <c r="F617" s="3" t="n">
        <v>72.2</v>
      </c>
    </row>
    <row r="618">
      <c r="A618" s="2" t="n">
        <v>46279</v>
      </c>
      <c r="B618" t="inlineStr">
        <is>
          <t>VK-2026-0617</t>
        </is>
      </c>
      <c r="C618" t="inlineStr">
        <is>
          <t>West</t>
        </is>
      </c>
      <c r="D618" t="inlineStr">
        <is>
          <t>Papier en enveloppen</t>
        </is>
      </c>
      <c r="E618" s="3" t="n">
        <v>158.65</v>
      </c>
      <c r="F618" s="3" t="n">
        <v>32.08</v>
      </c>
    </row>
    <row r="619">
      <c r="A619" s="2" t="n">
        <v>46279</v>
      </c>
      <c r="B619" t="inlineStr">
        <is>
          <t>VK-2026-0618</t>
        </is>
      </c>
      <c r="C619" t="inlineStr">
        <is>
          <t>West</t>
        </is>
      </c>
      <c r="D619" t="inlineStr">
        <is>
          <t>Papier en enveloppen</t>
        </is>
      </c>
      <c r="E619" s="3" t="n">
        <v>353.64</v>
      </c>
      <c r="F619" s="3" t="n">
        <v>76.88</v>
      </c>
    </row>
    <row r="620">
      <c r="A620" s="2" t="n">
        <v>46280</v>
      </c>
      <c r="B620" t="inlineStr">
        <is>
          <t>VK-2026-0619</t>
        </is>
      </c>
      <c r="C620" t="inlineStr">
        <is>
          <t>Noord</t>
        </is>
      </c>
      <c r="D620" t="inlineStr">
        <is>
          <t>Archivering</t>
        </is>
      </c>
      <c r="E620" s="3" t="n">
        <v>87.36</v>
      </c>
      <c r="F620" s="3" t="n">
        <v>21.2</v>
      </c>
    </row>
    <row r="621">
      <c r="A621" s="2" t="n">
        <v>46280</v>
      </c>
      <c r="B621" t="inlineStr">
        <is>
          <t>VK-2026-0620</t>
        </is>
      </c>
      <c r="C621" t="inlineStr">
        <is>
          <t>Oost</t>
        </is>
      </c>
      <c r="D621" t="inlineStr">
        <is>
          <t>Schrijfwaren</t>
        </is>
      </c>
      <c r="E621" s="3" t="n">
        <v>82.3</v>
      </c>
      <c r="F621" s="3" t="n">
        <v>28.52</v>
      </c>
    </row>
    <row r="622">
      <c r="A622" s="2" t="n">
        <v>46280</v>
      </c>
      <c r="B622" t="inlineStr">
        <is>
          <t>VK-2026-0621</t>
        </is>
      </c>
      <c r="C622" t="inlineStr">
        <is>
          <t>Oost</t>
        </is>
      </c>
      <c r="D622" t="inlineStr">
        <is>
          <t>Papier en enveloppen</t>
        </is>
      </c>
      <c r="E622" s="3" t="n">
        <v>272.13</v>
      </c>
      <c r="F622" s="3" t="n">
        <v>52.05</v>
      </c>
    </row>
    <row r="623">
      <c r="A623" s="2" t="n">
        <v>46280</v>
      </c>
      <c r="B623" t="inlineStr">
        <is>
          <t>VK-2026-0622</t>
        </is>
      </c>
      <c r="C623" t="inlineStr">
        <is>
          <t>Zuid</t>
        </is>
      </c>
      <c r="D623" t="inlineStr">
        <is>
          <t>Archivering</t>
        </is>
      </c>
      <c r="E623" s="3" t="n">
        <v>76.25</v>
      </c>
      <c r="F623" s="3" t="n">
        <v>19.15</v>
      </c>
    </row>
    <row r="624">
      <c r="A624" s="2" t="n">
        <v>46280</v>
      </c>
      <c r="B624" t="inlineStr">
        <is>
          <t>VK-2026-0623</t>
        </is>
      </c>
      <c r="C624" t="inlineStr">
        <is>
          <t>West</t>
        </is>
      </c>
      <c r="D624" t="inlineStr">
        <is>
          <t>Papier en enveloppen</t>
        </is>
      </c>
      <c r="E624" s="3" t="n">
        <v>361.06</v>
      </c>
      <c r="F624" s="3" t="n">
        <v>83.62</v>
      </c>
    </row>
    <row r="625">
      <c r="A625" s="2" t="n">
        <v>46280</v>
      </c>
      <c r="B625" t="inlineStr">
        <is>
          <t>VK-2026-0624</t>
        </is>
      </c>
      <c r="C625" t="inlineStr">
        <is>
          <t>West</t>
        </is>
      </c>
      <c r="D625" t="inlineStr">
        <is>
          <t>Schrijfwaren</t>
        </is>
      </c>
      <c r="E625" s="3" t="n">
        <v>146.86</v>
      </c>
      <c r="F625" s="3" t="n">
        <v>46.75</v>
      </c>
    </row>
    <row r="626">
      <c r="A626" s="2" t="n">
        <v>46280</v>
      </c>
      <c r="B626" t="inlineStr">
        <is>
          <t>VK-2026-0625</t>
        </is>
      </c>
      <c r="C626" t="inlineStr">
        <is>
          <t>West</t>
        </is>
      </c>
      <c r="D626" t="inlineStr">
        <is>
          <t>Papier en enveloppen</t>
        </is>
      </c>
      <c r="E626" s="3" t="n">
        <v>313.33</v>
      </c>
      <c r="F626" s="3" t="n">
        <v>69.04000000000001</v>
      </c>
    </row>
    <row r="627">
      <c r="A627" s="2" t="n">
        <v>46281</v>
      </c>
      <c r="B627" t="inlineStr">
        <is>
          <t>VK-2026-0626</t>
        </is>
      </c>
      <c r="C627" t="inlineStr">
        <is>
          <t>Noord</t>
        </is>
      </c>
      <c r="D627" t="inlineStr">
        <is>
          <t>Schrijfwaren</t>
        </is>
      </c>
      <c r="E627" s="3" t="n">
        <v>216.73</v>
      </c>
      <c r="F627" s="3" t="n">
        <v>79.59</v>
      </c>
    </row>
    <row r="628">
      <c r="A628" s="2" t="n">
        <v>46281</v>
      </c>
      <c r="B628" t="inlineStr">
        <is>
          <t>VK-2026-0627</t>
        </is>
      </c>
      <c r="C628" t="inlineStr">
        <is>
          <t>Noord</t>
        </is>
      </c>
      <c r="D628" t="inlineStr">
        <is>
          <t>Printers en toner</t>
        </is>
      </c>
      <c r="E628" s="3" t="n">
        <v>434.96</v>
      </c>
      <c r="F628" s="3" t="n">
        <v>74.61</v>
      </c>
    </row>
    <row r="629">
      <c r="A629" s="2" t="n">
        <v>46281</v>
      </c>
      <c r="B629" t="inlineStr">
        <is>
          <t>VK-2026-0628</t>
        </is>
      </c>
      <c r="C629" t="inlineStr">
        <is>
          <t>Oost</t>
        </is>
      </c>
      <c r="D629" t="inlineStr">
        <is>
          <t>Papier en enveloppen</t>
        </is>
      </c>
      <c r="E629" s="3" t="n">
        <v>144.75</v>
      </c>
      <c r="F629" s="3" t="n">
        <v>36.03</v>
      </c>
    </row>
    <row r="630">
      <c r="A630" s="2" t="n">
        <v>46281</v>
      </c>
      <c r="B630" t="inlineStr">
        <is>
          <t>VK-2026-0629</t>
        </is>
      </c>
      <c r="C630" t="inlineStr">
        <is>
          <t>Oost</t>
        </is>
      </c>
      <c r="D630" t="inlineStr">
        <is>
          <t>Printers en toner</t>
        </is>
      </c>
      <c r="E630" s="3" t="n">
        <v>558.85</v>
      </c>
      <c r="F630" s="3" t="n">
        <v>113.73</v>
      </c>
    </row>
    <row r="631">
      <c r="A631" s="2" t="n">
        <v>46281</v>
      </c>
      <c r="B631" t="inlineStr">
        <is>
          <t>VK-2026-0630</t>
        </is>
      </c>
      <c r="C631" t="inlineStr">
        <is>
          <t>Oost</t>
        </is>
      </c>
      <c r="D631" t="inlineStr">
        <is>
          <t>Papier en enveloppen</t>
        </is>
      </c>
      <c r="E631" s="3" t="n">
        <v>306.69</v>
      </c>
      <c r="F631" s="3" t="n">
        <v>68.02</v>
      </c>
    </row>
    <row r="632">
      <c r="A632" s="2" t="n">
        <v>46281</v>
      </c>
      <c r="B632" t="inlineStr">
        <is>
          <t>VK-2026-0631</t>
        </is>
      </c>
      <c r="C632" t="inlineStr">
        <is>
          <t>Oost</t>
        </is>
      </c>
      <c r="D632" t="inlineStr">
        <is>
          <t>Papier en enveloppen</t>
        </is>
      </c>
      <c r="E632" s="3" t="n">
        <v>102.74</v>
      </c>
      <c r="F632" s="3" t="n">
        <v>21.48</v>
      </c>
    </row>
    <row r="633">
      <c r="A633" s="2" t="n">
        <v>46281</v>
      </c>
      <c r="B633" t="inlineStr">
        <is>
          <t>VK-2026-0632</t>
        </is>
      </c>
      <c r="C633" t="inlineStr">
        <is>
          <t>Zuid</t>
        </is>
      </c>
      <c r="D633" t="inlineStr">
        <is>
          <t>Kantoormeubilair</t>
        </is>
      </c>
      <c r="E633" s="3" t="n">
        <v>1339.2</v>
      </c>
      <c r="F633" s="3" t="n">
        <v>397.75</v>
      </c>
    </row>
    <row r="634">
      <c r="A634" s="2" t="n">
        <v>46281</v>
      </c>
      <c r="B634" t="inlineStr">
        <is>
          <t>VK-2026-0633</t>
        </is>
      </c>
      <c r="C634" t="inlineStr">
        <is>
          <t>West</t>
        </is>
      </c>
      <c r="D634" t="inlineStr">
        <is>
          <t>Papier en enveloppen</t>
        </is>
      </c>
      <c r="E634" s="3" t="n">
        <v>361.98</v>
      </c>
      <c r="F634" s="3" t="n">
        <v>70.69</v>
      </c>
    </row>
    <row r="635">
      <c r="A635" s="2" t="n">
        <v>46282</v>
      </c>
      <c r="B635" t="inlineStr">
        <is>
          <t>VK-2026-0634</t>
        </is>
      </c>
      <c r="C635" t="inlineStr">
        <is>
          <t>Noord</t>
        </is>
      </c>
      <c r="D635" t="inlineStr">
        <is>
          <t>Papier en enveloppen</t>
        </is>
      </c>
      <c r="E635" s="3" t="n">
        <v>309.94</v>
      </c>
      <c r="F635" s="3" t="n">
        <v>69.92</v>
      </c>
    </row>
    <row r="636">
      <c r="A636" s="2" t="n">
        <v>46282</v>
      </c>
      <c r="B636" t="inlineStr">
        <is>
          <t>VK-2026-0635</t>
        </is>
      </c>
      <c r="C636" t="inlineStr">
        <is>
          <t>Oost</t>
        </is>
      </c>
      <c r="D636" t="inlineStr">
        <is>
          <t>Schrijfwaren</t>
        </is>
      </c>
      <c r="E636" s="3" t="n">
        <v>242.22</v>
      </c>
      <c r="F636" s="3" t="n">
        <v>74.89</v>
      </c>
    </row>
    <row r="637">
      <c r="A637" s="2" t="n">
        <v>46282</v>
      </c>
      <c r="B637" t="inlineStr">
        <is>
          <t>VK-2026-0636</t>
        </is>
      </c>
      <c r="C637" t="inlineStr">
        <is>
          <t>Oost</t>
        </is>
      </c>
      <c r="D637" t="inlineStr">
        <is>
          <t>Schrijfwaren</t>
        </is>
      </c>
      <c r="E637" s="3" t="n">
        <v>89.7</v>
      </c>
      <c r="F637" s="3" t="n">
        <v>33.35</v>
      </c>
    </row>
    <row r="638">
      <c r="A638" s="2" t="n">
        <v>46282</v>
      </c>
      <c r="B638" t="inlineStr">
        <is>
          <t>VK-2026-0637</t>
        </is>
      </c>
      <c r="C638" t="inlineStr">
        <is>
          <t>Oost</t>
        </is>
      </c>
      <c r="D638" t="inlineStr">
        <is>
          <t>Archivering</t>
        </is>
      </c>
      <c r="E638" s="3" t="n">
        <v>263.27</v>
      </c>
      <c r="F638" s="3" t="n">
        <v>71.51000000000001</v>
      </c>
    </row>
    <row r="639">
      <c r="A639" s="2" t="n">
        <v>46282</v>
      </c>
      <c r="B639" t="inlineStr">
        <is>
          <t>VK-2026-0638</t>
        </is>
      </c>
      <c r="C639" t="inlineStr">
        <is>
          <t>West</t>
        </is>
      </c>
      <c r="D639" t="inlineStr">
        <is>
          <t>Papier en enveloppen</t>
        </is>
      </c>
      <c r="E639" s="3" t="n">
        <v>256.33</v>
      </c>
      <c r="F639" s="3" t="n">
        <v>51.81</v>
      </c>
    </row>
    <row r="640">
      <c r="A640" s="2" t="n">
        <v>46282</v>
      </c>
      <c r="B640" t="inlineStr">
        <is>
          <t>VK-2026-0639</t>
        </is>
      </c>
      <c r="C640" t="inlineStr">
        <is>
          <t>West</t>
        </is>
      </c>
      <c r="D640" t="inlineStr">
        <is>
          <t>Papier en enveloppen</t>
        </is>
      </c>
      <c r="E640" s="3" t="n">
        <v>274.06</v>
      </c>
      <c r="F640" s="3" t="n">
        <v>54.81</v>
      </c>
    </row>
    <row r="641">
      <c r="A641" s="2" t="n">
        <v>46283</v>
      </c>
      <c r="B641" t="inlineStr">
        <is>
          <t>VK-2026-0640</t>
        </is>
      </c>
      <c r="C641" t="inlineStr">
        <is>
          <t>Oost</t>
        </is>
      </c>
      <c r="D641" t="inlineStr">
        <is>
          <t>Papier en enveloppen</t>
        </is>
      </c>
      <c r="E641" s="3" t="n">
        <v>118.16</v>
      </c>
      <c r="F641" s="3" t="n">
        <v>28.34</v>
      </c>
    </row>
    <row r="642">
      <c r="A642" s="2" t="n">
        <v>46283</v>
      </c>
      <c r="B642" t="inlineStr">
        <is>
          <t>VK-2026-0641</t>
        </is>
      </c>
      <c r="C642" t="inlineStr">
        <is>
          <t>Oost</t>
        </is>
      </c>
      <c r="D642" t="inlineStr">
        <is>
          <t>Archivering</t>
        </is>
      </c>
      <c r="E642" s="3" t="n">
        <v>227.57</v>
      </c>
      <c r="F642" s="3" t="n">
        <v>64.89</v>
      </c>
    </row>
    <row r="643">
      <c r="A643" s="2" t="n">
        <v>46283</v>
      </c>
      <c r="B643" t="inlineStr">
        <is>
          <t>VK-2026-0642</t>
        </is>
      </c>
      <c r="C643" t="inlineStr">
        <is>
          <t>Oost</t>
        </is>
      </c>
      <c r="D643" t="inlineStr">
        <is>
          <t>Archivering</t>
        </is>
      </c>
      <c r="E643" s="3" t="n">
        <v>120.77</v>
      </c>
      <c r="F643" s="3" t="n">
        <v>33.97</v>
      </c>
    </row>
    <row r="644">
      <c r="A644" s="2" t="n">
        <v>46283</v>
      </c>
      <c r="B644" t="inlineStr">
        <is>
          <t>VK-2026-0643</t>
        </is>
      </c>
      <c r="C644" t="inlineStr">
        <is>
          <t>Zuid</t>
        </is>
      </c>
      <c r="D644" t="inlineStr">
        <is>
          <t>Papier en enveloppen</t>
        </is>
      </c>
      <c r="E644" s="3" t="n">
        <v>155.11</v>
      </c>
      <c r="F644" s="3" t="n">
        <v>30.99</v>
      </c>
    </row>
    <row r="645">
      <c r="A645" s="2" t="n">
        <v>46283</v>
      </c>
      <c r="B645" t="inlineStr">
        <is>
          <t>VK-2026-0644</t>
        </is>
      </c>
      <c r="C645" t="inlineStr">
        <is>
          <t>West</t>
        </is>
      </c>
      <c r="D645" t="inlineStr">
        <is>
          <t>Schrijfwaren</t>
        </is>
      </c>
      <c r="E645" s="3" t="n">
        <v>177.22</v>
      </c>
      <c r="F645" s="3" t="n">
        <v>67.78</v>
      </c>
    </row>
    <row r="646">
      <c r="A646" s="2" t="n">
        <v>46283</v>
      </c>
      <c r="B646" t="inlineStr">
        <is>
          <t>VK-2026-0645</t>
        </is>
      </c>
      <c r="C646" t="inlineStr">
        <is>
          <t>West</t>
        </is>
      </c>
      <c r="D646" t="inlineStr">
        <is>
          <t>Papier en enveloppen</t>
        </is>
      </c>
      <c r="E646" s="3" t="n">
        <v>246.99</v>
      </c>
      <c r="F646" s="3" t="n">
        <v>53.85</v>
      </c>
    </row>
    <row r="647">
      <c r="A647" s="2" t="n">
        <v>46283</v>
      </c>
      <c r="B647" t="inlineStr">
        <is>
          <t>VK-2026-0646</t>
        </is>
      </c>
      <c r="C647" t="inlineStr">
        <is>
          <t>West</t>
        </is>
      </c>
      <c r="D647" t="inlineStr">
        <is>
          <t>Papier en enveloppen</t>
        </is>
      </c>
      <c r="E647" s="3" t="n">
        <v>336.8</v>
      </c>
      <c r="F647" s="3" t="n">
        <v>69.25</v>
      </c>
    </row>
    <row r="648">
      <c r="A648" s="2" t="n">
        <v>46286</v>
      </c>
      <c r="B648" t="inlineStr">
        <is>
          <t>VK-2026-0647</t>
        </is>
      </c>
      <c r="C648" t="inlineStr">
        <is>
          <t>Noord</t>
        </is>
      </c>
      <c r="D648" t="inlineStr">
        <is>
          <t>Archivering</t>
        </is>
      </c>
      <c r="E648" s="3" t="n">
        <v>215.42</v>
      </c>
      <c r="F648" s="3" t="n">
        <v>68.87</v>
      </c>
    </row>
    <row r="649">
      <c r="A649" s="2" t="n">
        <v>46286</v>
      </c>
      <c r="B649" t="inlineStr">
        <is>
          <t>VK-2026-0648</t>
        </is>
      </c>
      <c r="C649" t="inlineStr">
        <is>
          <t>Noord</t>
        </is>
      </c>
      <c r="D649" t="inlineStr">
        <is>
          <t>Schrijfwaren</t>
        </is>
      </c>
      <c r="E649" s="3" t="n">
        <v>118.14</v>
      </c>
      <c r="F649" s="3" t="n">
        <v>37.41</v>
      </c>
    </row>
    <row r="650">
      <c r="A650" s="2" t="n">
        <v>46286</v>
      </c>
      <c r="B650" t="inlineStr">
        <is>
          <t>VK-2026-0649</t>
        </is>
      </c>
      <c r="C650" t="inlineStr">
        <is>
          <t>Noord</t>
        </is>
      </c>
      <c r="D650" t="inlineStr">
        <is>
          <t>Papier en enveloppen</t>
        </is>
      </c>
      <c r="E650" s="3" t="n">
        <v>378.01</v>
      </c>
      <c r="F650" s="3" t="n">
        <v>71.98999999999999</v>
      </c>
    </row>
    <row r="651">
      <c r="A651" s="2" t="n">
        <v>46286</v>
      </c>
      <c r="B651" t="inlineStr">
        <is>
          <t>VK-2026-0650</t>
        </is>
      </c>
      <c r="C651" t="inlineStr">
        <is>
          <t>Oost</t>
        </is>
      </c>
      <c r="D651" t="inlineStr">
        <is>
          <t>Papier en enveloppen</t>
        </is>
      </c>
      <c r="E651" s="3" t="n">
        <v>172.28</v>
      </c>
      <c r="F651" s="3" t="n">
        <v>36.02</v>
      </c>
    </row>
    <row r="652">
      <c r="A652" s="2" t="n">
        <v>46286</v>
      </c>
      <c r="B652" t="inlineStr">
        <is>
          <t>VK-2026-0651</t>
        </is>
      </c>
      <c r="C652" t="inlineStr">
        <is>
          <t>Oost</t>
        </is>
      </c>
      <c r="D652" t="inlineStr">
        <is>
          <t>Papier en enveloppen</t>
        </is>
      </c>
      <c r="E652" s="3" t="n">
        <v>301.43</v>
      </c>
      <c r="F652" s="3" t="n">
        <v>56.77</v>
      </c>
    </row>
    <row r="653">
      <c r="A653" s="2" t="n">
        <v>46286</v>
      </c>
      <c r="B653" t="inlineStr">
        <is>
          <t>VK-2026-0652</t>
        </is>
      </c>
      <c r="C653" t="inlineStr">
        <is>
          <t>Oost</t>
        </is>
      </c>
      <c r="D653" t="inlineStr">
        <is>
          <t>Papier en enveloppen</t>
        </is>
      </c>
      <c r="E653" s="3" t="n">
        <v>132.71</v>
      </c>
      <c r="F653" s="3" t="n">
        <v>25.89</v>
      </c>
    </row>
    <row r="654">
      <c r="A654" s="2" t="n">
        <v>46286</v>
      </c>
      <c r="B654" t="inlineStr">
        <is>
          <t>VK-2026-0653</t>
        </is>
      </c>
      <c r="C654" t="inlineStr">
        <is>
          <t>Zuid</t>
        </is>
      </c>
      <c r="D654" t="inlineStr">
        <is>
          <t>Archivering</t>
        </is>
      </c>
      <c r="E654" s="3" t="n">
        <v>237.88</v>
      </c>
      <c r="F654" s="3" t="n">
        <v>70.18000000000001</v>
      </c>
    </row>
    <row r="655">
      <c r="A655" s="2" t="n">
        <v>46286</v>
      </c>
      <c r="B655" t="inlineStr">
        <is>
          <t>VK-2026-0654</t>
        </is>
      </c>
      <c r="C655" t="inlineStr">
        <is>
          <t>Zuid</t>
        </is>
      </c>
      <c r="D655" t="inlineStr">
        <is>
          <t>Papier en enveloppen</t>
        </is>
      </c>
      <c r="E655" s="3" t="n">
        <v>196.26</v>
      </c>
      <c r="F655" s="3" t="n">
        <v>43.19</v>
      </c>
    </row>
    <row r="656">
      <c r="A656" s="2" t="n">
        <v>46286</v>
      </c>
      <c r="B656" t="inlineStr">
        <is>
          <t>VK-2026-0655</t>
        </is>
      </c>
      <c r="C656" t="inlineStr">
        <is>
          <t>West</t>
        </is>
      </c>
      <c r="D656" t="inlineStr">
        <is>
          <t>Kantoormeubilair</t>
        </is>
      </c>
      <c r="E656" s="3" t="n">
        <v>1125.33</v>
      </c>
      <c r="F656" s="3" t="n">
        <v>377.06</v>
      </c>
    </row>
    <row r="657">
      <c r="A657" s="2" t="n">
        <v>46287</v>
      </c>
      <c r="B657" t="inlineStr">
        <is>
          <t>VK-2026-0656</t>
        </is>
      </c>
      <c r="C657" t="inlineStr">
        <is>
          <t>Noord</t>
        </is>
      </c>
      <c r="D657" t="inlineStr">
        <is>
          <t>Archivering</t>
        </is>
      </c>
      <c r="E657" s="3" t="n">
        <v>94.41</v>
      </c>
      <c r="F657" s="3" t="n">
        <v>25.4</v>
      </c>
    </row>
    <row r="658">
      <c r="A658" s="2" t="n">
        <v>46287</v>
      </c>
      <c r="B658" t="inlineStr">
        <is>
          <t>VK-2026-0657</t>
        </is>
      </c>
      <c r="C658" t="inlineStr">
        <is>
          <t>Oost</t>
        </is>
      </c>
      <c r="D658" t="inlineStr">
        <is>
          <t>Papier en enveloppen</t>
        </is>
      </c>
      <c r="E658" s="3" t="n">
        <v>327.93</v>
      </c>
      <c r="F658" s="3" t="n">
        <v>74.23999999999999</v>
      </c>
    </row>
    <row r="659">
      <c r="A659" s="2" t="n">
        <v>46287</v>
      </c>
      <c r="B659" t="inlineStr">
        <is>
          <t>VK-2026-0658</t>
        </is>
      </c>
      <c r="C659" t="inlineStr">
        <is>
          <t>Oost</t>
        </is>
      </c>
      <c r="D659" t="inlineStr">
        <is>
          <t>Printers en toner</t>
        </is>
      </c>
      <c r="E659" s="3" t="n">
        <v>287.46</v>
      </c>
      <c r="F659" s="3" t="n">
        <v>47.04</v>
      </c>
    </row>
    <row r="660">
      <c r="A660" s="2" t="n">
        <v>46287</v>
      </c>
      <c r="B660" t="inlineStr">
        <is>
          <t>VK-2026-0659</t>
        </is>
      </c>
      <c r="C660" t="inlineStr">
        <is>
          <t>Oost</t>
        </is>
      </c>
      <c r="D660" t="inlineStr">
        <is>
          <t>Printers en toner</t>
        </is>
      </c>
      <c r="E660" s="3" t="n">
        <v>845.98</v>
      </c>
      <c r="F660" s="3" t="n">
        <v>137.55</v>
      </c>
    </row>
    <row r="661">
      <c r="A661" s="2" t="n">
        <v>46287</v>
      </c>
      <c r="B661" t="inlineStr">
        <is>
          <t>VK-2026-0660</t>
        </is>
      </c>
      <c r="C661" t="inlineStr">
        <is>
          <t>Zuid</t>
        </is>
      </c>
      <c r="D661" t="inlineStr">
        <is>
          <t>Papier en enveloppen</t>
        </is>
      </c>
      <c r="E661" s="3" t="n">
        <v>148.73</v>
      </c>
      <c r="F661" s="3" t="n">
        <v>32.47</v>
      </c>
    </row>
    <row r="662">
      <c r="A662" s="2" t="n">
        <v>46287</v>
      </c>
      <c r="B662" t="inlineStr">
        <is>
          <t>VK-2026-0661</t>
        </is>
      </c>
      <c r="C662" t="inlineStr">
        <is>
          <t>West</t>
        </is>
      </c>
      <c r="D662" t="inlineStr">
        <is>
          <t>Printers en toner</t>
        </is>
      </c>
      <c r="E662" s="3" t="n">
        <v>726.91</v>
      </c>
      <c r="F662" s="3" t="n">
        <v>138.25</v>
      </c>
    </row>
    <row r="663">
      <c r="A663" s="2" t="n">
        <v>46288</v>
      </c>
      <c r="B663" t="inlineStr">
        <is>
          <t>VK-2026-0662</t>
        </is>
      </c>
      <c r="C663" t="inlineStr">
        <is>
          <t>Noord</t>
        </is>
      </c>
      <c r="D663" t="inlineStr">
        <is>
          <t>Papier en enveloppen</t>
        </is>
      </c>
      <c r="E663" s="3" t="n">
        <v>190.45</v>
      </c>
      <c r="F663" s="3" t="n">
        <v>43.59</v>
      </c>
    </row>
    <row r="664">
      <c r="A664" s="2" t="n">
        <v>46288</v>
      </c>
      <c r="B664" t="inlineStr">
        <is>
          <t>VK-2026-0663</t>
        </is>
      </c>
      <c r="C664" t="inlineStr">
        <is>
          <t>Oost</t>
        </is>
      </c>
      <c r="D664" t="inlineStr">
        <is>
          <t>Schrijfwaren</t>
        </is>
      </c>
      <c r="E664" s="3" t="n">
        <v>184.74</v>
      </c>
      <c r="F664" s="3" t="n">
        <v>58.33</v>
      </c>
    </row>
    <row r="665">
      <c r="A665" s="2" t="n">
        <v>46288</v>
      </c>
      <c r="B665" t="inlineStr">
        <is>
          <t>VK-2026-0664</t>
        </is>
      </c>
      <c r="C665" t="inlineStr">
        <is>
          <t>Oost</t>
        </is>
      </c>
      <c r="D665" t="inlineStr">
        <is>
          <t>Printers en toner</t>
        </is>
      </c>
      <c r="E665" s="3" t="n">
        <v>647.87</v>
      </c>
      <c r="F665" s="3" t="n">
        <v>110.52</v>
      </c>
    </row>
    <row r="666">
      <c r="A666" s="2" t="n">
        <v>46288</v>
      </c>
      <c r="B666" t="inlineStr">
        <is>
          <t>VK-2026-0665</t>
        </is>
      </c>
      <c r="C666" t="inlineStr">
        <is>
          <t>Oost</t>
        </is>
      </c>
      <c r="D666" t="inlineStr">
        <is>
          <t>Papier en enveloppen</t>
        </is>
      </c>
      <c r="E666" s="3" t="n">
        <v>156.8</v>
      </c>
      <c r="F666" s="3" t="n">
        <v>32.15</v>
      </c>
    </row>
    <row r="667">
      <c r="A667" s="2" t="n">
        <v>46288</v>
      </c>
      <c r="B667" t="inlineStr">
        <is>
          <t>VK-2026-0666</t>
        </is>
      </c>
      <c r="C667" t="inlineStr">
        <is>
          <t>Zuid</t>
        </is>
      </c>
      <c r="D667" t="inlineStr">
        <is>
          <t>Archivering</t>
        </is>
      </c>
      <c r="E667" s="3" t="n">
        <v>241.62</v>
      </c>
      <c r="F667" s="3" t="n">
        <v>63.66</v>
      </c>
    </row>
    <row r="668">
      <c r="A668" s="2" t="n">
        <v>46288</v>
      </c>
      <c r="B668" t="inlineStr">
        <is>
          <t>VK-2026-0667</t>
        </is>
      </c>
      <c r="C668" t="inlineStr">
        <is>
          <t>Zuid</t>
        </is>
      </c>
      <c r="D668" t="inlineStr">
        <is>
          <t>Schrijfwaren</t>
        </is>
      </c>
      <c r="E668" s="3" t="n">
        <v>158.9</v>
      </c>
      <c r="F668" s="3" t="n">
        <v>50.31</v>
      </c>
    </row>
    <row r="669">
      <c r="A669" s="2" t="n">
        <v>46288</v>
      </c>
      <c r="B669" t="inlineStr">
        <is>
          <t>VK-2026-0668</t>
        </is>
      </c>
      <c r="C669" t="inlineStr">
        <is>
          <t>Zuid</t>
        </is>
      </c>
      <c r="D669" t="inlineStr">
        <is>
          <t>Kantoormeubilair</t>
        </is>
      </c>
      <c r="E669" s="3" t="n">
        <v>497.89</v>
      </c>
      <c r="F669" s="3" t="n">
        <v>159.8</v>
      </c>
    </row>
    <row r="670">
      <c r="A670" s="2" t="n">
        <v>46288</v>
      </c>
      <c r="B670" t="inlineStr">
        <is>
          <t>VK-2026-0669</t>
        </is>
      </c>
      <c r="C670" t="inlineStr">
        <is>
          <t>West</t>
        </is>
      </c>
      <c r="D670" t="inlineStr">
        <is>
          <t>Papier en enveloppen</t>
        </is>
      </c>
      <c r="E670" s="3" t="n">
        <v>418.18</v>
      </c>
      <c r="F670" s="3" t="n">
        <v>87.64</v>
      </c>
    </row>
    <row r="671">
      <c r="A671" s="2" t="n">
        <v>46289</v>
      </c>
      <c r="B671" t="inlineStr">
        <is>
          <t>VK-2026-0670</t>
        </is>
      </c>
      <c r="C671" t="inlineStr">
        <is>
          <t>Noord</t>
        </is>
      </c>
      <c r="D671" t="inlineStr">
        <is>
          <t>Printers en toner</t>
        </is>
      </c>
      <c r="E671" s="3" t="n">
        <v>491.44</v>
      </c>
      <c r="F671" s="3" t="n">
        <v>76.53</v>
      </c>
    </row>
    <row r="672">
      <c r="A672" s="2" t="n">
        <v>46289</v>
      </c>
      <c r="B672" t="inlineStr">
        <is>
          <t>VK-2026-0671</t>
        </is>
      </c>
      <c r="C672" t="inlineStr">
        <is>
          <t>Zuid</t>
        </is>
      </c>
      <c r="D672" t="inlineStr">
        <is>
          <t>Papier en enveloppen</t>
        </is>
      </c>
      <c r="E672" s="3" t="n">
        <v>227.29</v>
      </c>
      <c r="F672" s="3" t="n">
        <v>49.81</v>
      </c>
    </row>
    <row r="673">
      <c r="A673" s="2" t="n">
        <v>46289</v>
      </c>
      <c r="B673" t="inlineStr">
        <is>
          <t>VK-2026-0672</t>
        </is>
      </c>
      <c r="C673" t="inlineStr">
        <is>
          <t>West</t>
        </is>
      </c>
      <c r="D673" t="inlineStr">
        <is>
          <t>Printers en toner</t>
        </is>
      </c>
      <c r="E673" s="3" t="n">
        <v>642.6</v>
      </c>
      <c r="F673" s="3" t="n">
        <v>100.57</v>
      </c>
    </row>
    <row r="674">
      <c r="A674" s="2" t="n">
        <v>46289</v>
      </c>
      <c r="B674" t="inlineStr">
        <is>
          <t>VK-2026-0673</t>
        </is>
      </c>
      <c r="C674" t="inlineStr">
        <is>
          <t>West</t>
        </is>
      </c>
      <c r="D674" t="inlineStr">
        <is>
          <t>Schrijfwaren</t>
        </is>
      </c>
      <c r="E674" s="3" t="n">
        <v>92.18000000000001</v>
      </c>
      <c r="F674" s="3" t="n">
        <v>32.78</v>
      </c>
    </row>
    <row r="675">
      <c r="A675" s="2" t="n">
        <v>46289</v>
      </c>
      <c r="B675" t="inlineStr">
        <is>
          <t>VK-2026-0674</t>
        </is>
      </c>
      <c r="C675" t="inlineStr">
        <is>
          <t>West</t>
        </is>
      </c>
      <c r="D675" t="inlineStr">
        <is>
          <t>Schrijfwaren</t>
        </is>
      </c>
      <c r="E675" s="3" t="n">
        <v>162.43</v>
      </c>
      <c r="F675" s="3" t="n">
        <v>58.98</v>
      </c>
    </row>
    <row r="676">
      <c r="A676" s="2" t="n">
        <v>46290</v>
      </c>
      <c r="B676" t="inlineStr">
        <is>
          <t>VK-2026-0675</t>
        </is>
      </c>
      <c r="C676" t="inlineStr">
        <is>
          <t>Oost</t>
        </is>
      </c>
      <c r="D676" t="inlineStr">
        <is>
          <t>Schrijfwaren</t>
        </is>
      </c>
      <c r="E676" s="3" t="n">
        <v>178.34</v>
      </c>
      <c r="F676" s="3" t="n">
        <v>59.15</v>
      </c>
    </row>
    <row r="677">
      <c r="A677" s="2" t="n">
        <v>46290</v>
      </c>
      <c r="B677" t="inlineStr">
        <is>
          <t>VK-2026-0676</t>
        </is>
      </c>
      <c r="C677" t="inlineStr">
        <is>
          <t>Zuid</t>
        </is>
      </c>
      <c r="D677" t="inlineStr">
        <is>
          <t>Archivering</t>
        </is>
      </c>
      <c r="E677" s="3" t="n">
        <v>250.63</v>
      </c>
      <c r="F677" s="3" t="n">
        <v>61.66</v>
      </c>
    </row>
    <row r="678">
      <c r="A678" s="2" t="n">
        <v>46290</v>
      </c>
      <c r="B678" t="inlineStr">
        <is>
          <t>VK-2026-0677</t>
        </is>
      </c>
      <c r="C678" t="inlineStr">
        <is>
          <t>West</t>
        </is>
      </c>
      <c r="D678" t="inlineStr">
        <is>
          <t>Archivering</t>
        </is>
      </c>
      <c r="E678" s="3" t="n">
        <v>193.18</v>
      </c>
      <c r="F678" s="3" t="n">
        <v>58.33</v>
      </c>
    </row>
    <row r="679">
      <c r="A679" s="2" t="n">
        <v>46290</v>
      </c>
      <c r="B679" t="inlineStr">
        <is>
          <t>VK-2026-0678</t>
        </is>
      </c>
      <c r="C679" t="inlineStr">
        <is>
          <t>West</t>
        </is>
      </c>
      <c r="D679" t="inlineStr">
        <is>
          <t>Schrijfwaren</t>
        </is>
      </c>
      <c r="E679" s="3" t="n">
        <v>52.61</v>
      </c>
      <c r="F679" s="3" t="n">
        <v>16.75</v>
      </c>
    </row>
    <row r="680">
      <c r="A680" s="2" t="n">
        <v>46293</v>
      </c>
      <c r="B680" t="inlineStr">
        <is>
          <t>VK-2026-0679</t>
        </is>
      </c>
      <c r="C680" t="inlineStr">
        <is>
          <t>Noord</t>
        </is>
      </c>
      <c r="D680" t="inlineStr">
        <is>
          <t>Archivering</t>
        </is>
      </c>
      <c r="E680" s="3" t="n">
        <v>206.07</v>
      </c>
      <c r="F680" s="3" t="n">
        <v>52.89</v>
      </c>
    </row>
    <row r="681">
      <c r="A681" s="2" t="n">
        <v>46293</v>
      </c>
      <c r="B681" t="inlineStr">
        <is>
          <t>VK-2026-0680</t>
        </is>
      </c>
      <c r="C681" t="inlineStr">
        <is>
          <t>Noord</t>
        </is>
      </c>
      <c r="D681" t="inlineStr">
        <is>
          <t>Schrijfwaren</t>
        </is>
      </c>
      <c r="E681" s="3" t="n">
        <v>152.13</v>
      </c>
      <c r="F681" s="3" t="n">
        <v>55.25</v>
      </c>
    </row>
    <row r="682">
      <c r="A682" s="2" t="n">
        <v>46293</v>
      </c>
      <c r="B682" t="inlineStr">
        <is>
          <t>VK-2026-0681</t>
        </is>
      </c>
      <c r="C682" t="inlineStr">
        <is>
          <t>Oost</t>
        </is>
      </c>
      <c r="D682" t="inlineStr">
        <is>
          <t>Archivering</t>
        </is>
      </c>
      <c r="E682" s="3" t="n">
        <v>220.1</v>
      </c>
      <c r="F682" s="3" t="n">
        <v>59.45</v>
      </c>
    </row>
    <row r="683">
      <c r="A683" s="2" t="n">
        <v>46293</v>
      </c>
      <c r="B683" t="inlineStr">
        <is>
          <t>VK-2026-0682</t>
        </is>
      </c>
      <c r="C683" t="inlineStr">
        <is>
          <t>Zuid</t>
        </is>
      </c>
      <c r="D683" t="inlineStr">
        <is>
          <t>Kantoormeubilair</t>
        </is>
      </c>
      <c r="E683" s="3" t="n">
        <v>1398.84</v>
      </c>
      <c r="F683" s="3" t="n">
        <v>391.51</v>
      </c>
    </row>
    <row r="684">
      <c r="A684" s="2" t="n">
        <v>46293</v>
      </c>
      <c r="B684" t="inlineStr">
        <is>
          <t>VK-2026-0683</t>
        </is>
      </c>
      <c r="C684" t="inlineStr">
        <is>
          <t>West</t>
        </is>
      </c>
      <c r="D684" t="inlineStr">
        <is>
          <t>Schrijfwaren</t>
        </is>
      </c>
      <c r="E684" s="3" t="n">
        <v>138.14</v>
      </c>
      <c r="F684" s="3" t="n">
        <v>52.83</v>
      </c>
    </row>
    <row r="685">
      <c r="A685" s="2" t="n">
        <v>46294</v>
      </c>
      <c r="B685" t="inlineStr">
        <is>
          <t>VK-2026-0684</t>
        </is>
      </c>
      <c r="C685" t="inlineStr">
        <is>
          <t>Noord</t>
        </is>
      </c>
      <c r="D685" t="inlineStr">
        <is>
          <t>Papier en enveloppen</t>
        </is>
      </c>
      <c r="E685" s="3" t="n">
        <v>175.49</v>
      </c>
      <c r="F685" s="3" t="n">
        <v>38</v>
      </c>
    </row>
    <row r="686">
      <c r="A686" s="2" t="n">
        <v>46294</v>
      </c>
      <c r="B686" t="inlineStr">
        <is>
          <t>VK-2026-0685</t>
        </is>
      </c>
      <c r="C686" t="inlineStr">
        <is>
          <t>Noord</t>
        </is>
      </c>
      <c r="D686" t="inlineStr">
        <is>
          <t>Schrijfwaren</t>
        </is>
      </c>
      <c r="E686" s="3" t="n">
        <v>130.07</v>
      </c>
      <c r="F686" s="3" t="n">
        <v>50.66</v>
      </c>
    </row>
    <row r="687">
      <c r="A687" s="2" t="n">
        <v>46294</v>
      </c>
      <c r="B687" t="inlineStr">
        <is>
          <t>VK-2026-0686</t>
        </is>
      </c>
      <c r="C687" t="inlineStr">
        <is>
          <t>Zuid</t>
        </is>
      </c>
      <c r="D687" t="inlineStr">
        <is>
          <t>Schrijfwaren</t>
        </is>
      </c>
      <c r="E687" s="3" t="n">
        <v>73.70999999999999</v>
      </c>
      <c r="F687" s="3" t="n">
        <v>22.93</v>
      </c>
    </row>
    <row r="688">
      <c r="A688" s="2" t="n">
        <v>46294</v>
      </c>
      <c r="B688" t="inlineStr">
        <is>
          <t>VK-2026-0687</t>
        </is>
      </c>
      <c r="C688" t="inlineStr">
        <is>
          <t>West</t>
        </is>
      </c>
      <c r="D688" t="inlineStr">
        <is>
          <t>Papier en enveloppen</t>
        </is>
      </c>
      <c r="E688" s="3" t="n">
        <v>194.36</v>
      </c>
      <c r="F688" s="3" t="n">
        <v>39.82</v>
      </c>
    </row>
    <row r="689">
      <c r="A689" s="2" t="n">
        <v>46294</v>
      </c>
      <c r="B689" t="inlineStr">
        <is>
          <t>VK-2026-0688</t>
        </is>
      </c>
      <c r="C689" t="inlineStr">
        <is>
          <t>West</t>
        </is>
      </c>
      <c r="D689" t="inlineStr">
        <is>
          <t>Kantoormeubilair</t>
        </is>
      </c>
      <c r="E689" s="3" t="n">
        <v>1129.74</v>
      </c>
      <c r="F689" s="3" t="n">
        <v>343.24</v>
      </c>
    </row>
    <row r="690">
      <c r="A690" s="2" t="n">
        <v>46295</v>
      </c>
      <c r="B690" t="inlineStr">
        <is>
          <t>VK-2026-0689</t>
        </is>
      </c>
      <c r="C690" t="inlineStr">
        <is>
          <t>Noord</t>
        </is>
      </c>
      <c r="D690" t="inlineStr">
        <is>
          <t>Papier en enveloppen</t>
        </is>
      </c>
      <c r="E690" s="3" t="n">
        <v>404.83</v>
      </c>
      <c r="F690" s="3" t="n">
        <v>85.34999999999999</v>
      </c>
    </row>
    <row r="691">
      <c r="A691" s="2" t="n">
        <v>46295</v>
      </c>
      <c r="B691" t="inlineStr">
        <is>
          <t>VK-2026-0690</t>
        </is>
      </c>
      <c r="C691" t="inlineStr">
        <is>
          <t>Noord</t>
        </is>
      </c>
      <c r="D691" t="inlineStr">
        <is>
          <t>Printers en toner</t>
        </is>
      </c>
      <c r="E691" s="3" t="n">
        <v>225.12</v>
      </c>
      <c r="F691" s="3" t="n">
        <v>40.24</v>
      </c>
    </row>
    <row r="692">
      <c r="A692" s="2" t="n">
        <v>46295</v>
      </c>
      <c r="B692" t="inlineStr">
        <is>
          <t>VK-2026-0691</t>
        </is>
      </c>
      <c r="C692" t="inlineStr">
        <is>
          <t>Oost</t>
        </is>
      </c>
      <c r="D692" t="inlineStr">
        <is>
          <t>Schrijfwaren</t>
        </is>
      </c>
      <c r="E692" s="3" t="n">
        <v>61.93</v>
      </c>
      <c r="F692" s="3" t="n">
        <v>19.65</v>
      </c>
    </row>
    <row r="693">
      <c r="A693" s="2" t="n">
        <v>46295</v>
      </c>
      <c r="B693" t="inlineStr">
        <is>
          <t>VK-2026-0692</t>
        </is>
      </c>
      <c r="C693" t="inlineStr">
        <is>
          <t>Zuid</t>
        </is>
      </c>
      <c r="D693" t="inlineStr">
        <is>
          <t>Papier en enveloppen</t>
        </is>
      </c>
      <c r="E693" s="3" t="n">
        <v>133.25</v>
      </c>
      <c r="F693" s="3" t="n">
        <v>25.9</v>
      </c>
    </row>
    <row r="694">
      <c r="A694" s="2" t="n">
        <v>46295</v>
      </c>
      <c r="B694" t="inlineStr">
        <is>
          <t>VK-2026-0693</t>
        </is>
      </c>
      <c r="C694" t="inlineStr">
        <is>
          <t>Zuid</t>
        </is>
      </c>
      <c r="D694" t="inlineStr">
        <is>
          <t>Schrijfwaren</t>
        </is>
      </c>
      <c r="E694" s="3" t="n">
        <v>111.95</v>
      </c>
      <c r="F694" s="3" t="n">
        <v>43.4</v>
      </c>
    </row>
    <row r="695">
      <c r="A695" s="2" t="n">
        <v>46295</v>
      </c>
      <c r="B695" t="inlineStr">
        <is>
          <t>VK-2026-0694</t>
        </is>
      </c>
      <c r="C695" t="inlineStr">
        <is>
          <t>Zuid</t>
        </is>
      </c>
      <c r="D695" t="inlineStr">
        <is>
          <t>Papier en enveloppen</t>
        </is>
      </c>
      <c r="E695" s="3" t="n">
        <v>126.32</v>
      </c>
      <c r="F695" s="3" t="n">
        <v>26.71</v>
      </c>
    </row>
    <row r="696">
      <c r="A696" s="2" t="n">
        <v>46295</v>
      </c>
      <c r="B696" t="inlineStr">
        <is>
          <t>VK-2026-0695</t>
        </is>
      </c>
      <c r="C696" t="inlineStr">
        <is>
          <t>West</t>
        </is>
      </c>
      <c r="D696" t="inlineStr">
        <is>
          <t>Schrijfwaren</t>
        </is>
      </c>
      <c r="E696" s="3" t="n">
        <v>77.70999999999999</v>
      </c>
      <c r="F696" s="3" t="n">
        <v>25.89</v>
      </c>
    </row>
    <row r="697">
      <c r="A697" s="2" t="n">
        <v>46295</v>
      </c>
      <c r="B697" t="inlineStr">
        <is>
          <t>VK-2026-0696</t>
        </is>
      </c>
      <c r="C697" t="inlineStr">
        <is>
          <t>West</t>
        </is>
      </c>
      <c r="D697" t="inlineStr">
        <is>
          <t>Papier en enveloppen</t>
        </is>
      </c>
      <c r="E697" s="3" t="n">
        <v>214.33</v>
      </c>
      <c r="F697" s="3" t="n">
        <v>41.55</v>
      </c>
    </row>
    <row r="698">
      <c r="A698" s="2" t="n">
        <v>46296</v>
      </c>
      <c r="B698" t="inlineStr">
        <is>
          <t>VK-2026-0697</t>
        </is>
      </c>
      <c r="C698" t="inlineStr">
        <is>
          <t>Noord</t>
        </is>
      </c>
      <c r="D698" t="inlineStr">
        <is>
          <t>Papier en enveloppen</t>
        </is>
      </c>
      <c r="E698" s="3" t="n">
        <v>323.32</v>
      </c>
      <c r="F698" s="3" t="n">
        <v>69.05</v>
      </c>
    </row>
    <row r="699">
      <c r="A699" s="2" t="n">
        <v>46296</v>
      </c>
      <c r="B699" t="inlineStr">
        <is>
          <t>VK-2026-0698</t>
        </is>
      </c>
      <c r="C699" t="inlineStr">
        <is>
          <t>Noord</t>
        </is>
      </c>
      <c r="D699" t="inlineStr">
        <is>
          <t>Kantoormeubilair</t>
        </is>
      </c>
      <c r="E699" s="3" t="n">
        <v>1732.3</v>
      </c>
      <c r="F699" s="3" t="n">
        <v>615.97</v>
      </c>
    </row>
    <row r="700">
      <c r="A700" s="2" t="n">
        <v>46296</v>
      </c>
      <c r="B700" t="inlineStr">
        <is>
          <t>VK-2026-0699</t>
        </is>
      </c>
      <c r="C700" t="inlineStr">
        <is>
          <t>Noord</t>
        </is>
      </c>
      <c r="D700" t="inlineStr">
        <is>
          <t>Kantoormeubilair</t>
        </is>
      </c>
      <c r="E700" s="3" t="n">
        <v>381.23</v>
      </c>
      <c r="F700" s="3" t="n">
        <v>126.25</v>
      </c>
    </row>
    <row r="701">
      <c r="A701" s="2" t="n">
        <v>46296</v>
      </c>
      <c r="B701" t="inlineStr">
        <is>
          <t>VK-2026-0700</t>
        </is>
      </c>
      <c r="C701" t="inlineStr">
        <is>
          <t>Zuid</t>
        </is>
      </c>
      <c r="D701" t="inlineStr">
        <is>
          <t>Papier en enveloppen</t>
        </is>
      </c>
      <c r="E701" s="3" t="n">
        <v>125.73</v>
      </c>
      <c r="F701" s="3" t="n">
        <v>29.16</v>
      </c>
    </row>
    <row r="702">
      <c r="A702" s="2" t="n">
        <v>46296</v>
      </c>
      <c r="B702" t="inlineStr">
        <is>
          <t>VK-2026-0701</t>
        </is>
      </c>
      <c r="C702" t="inlineStr">
        <is>
          <t>Zuid</t>
        </is>
      </c>
      <c r="D702" t="inlineStr">
        <is>
          <t>Schrijfwaren</t>
        </is>
      </c>
      <c r="E702" s="3" t="n">
        <v>221.04</v>
      </c>
      <c r="F702" s="3" t="n">
        <v>71.02</v>
      </c>
    </row>
    <row r="703">
      <c r="A703" s="2" t="n">
        <v>46296</v>
      </c>
      <c r="B703" t="inlineStr">
        <is>
          <t>VK-2026-0702</t>
        </is>
      </c>
      <c r="C703" t="inlineStr">
        <is>
          <t>West</t>
        </is>
      </c>
      <c r="D703" t="inlineStr">
        <is>
          <t>Schrijfwaren</t>
        </is>
      </c>
      <c r="E703" s="3" t="n">
        <v>233.05</v>
      </c>
      <c r="F703" s="3" t="n">
        <v>74.66</v>
      </c>
    </row>
    <row r="704">
      <c r="A704" s="2" t="n">
        <v>46297</v>
      </c>
      <c r="B704" t="inlineStr">
        <is>
          <t>VK-2026-0703</t>
        </is>
      </c>
      <c r="C704" t="inlineStr">
        <is>
          <t>Noord</t>
        </is>
      </c>
      <c r="D704" t="inlineStr">
        <is>
          <t>Archivering</t>
        </is>
      </c>
      <c r="E704" s="3" t="n">
        <v>94.52</v>
      </c>
      <c r="F704" s="3" t="n">
        <v>23.4</v>
      </c>
    </row>
    <row r="705">
      <c r="A705" s="2" t="n">
        <v>46297</v>
      </c>
      <c r="B705" t="inlineStr">
        <is>
          <t>VK-2026-0704</t>
        </is>
      </c>
      <c r="C705" t="inlineStr">
        <is>
          <t>Noord</t>
        </is>
      </c>
      <c r="D705" t="inlineStr">
        <is>
          <t>Archivering</t>
        </is>
      </c>
      <c r="E705" s="3" t="n">
        <v>207.85</v>
      </c>
      <c r="F705" s="3" t="n">
        <v>63.24</v>
      </c>
    </row>
    <row r="706">
      <c r="A706" s="2" t="n">
        <v>46297</v>
      </c>
      <c r="B706" t="inlineStr">
        <is>
          <t>VK-2026-0705</t>
        </is>
      </c>
      <c r="C706" t="inlineStr">
        <is>
          <t>Noord</t>
        </is>
      </c>
      <c r="D706" t="inlineStr">
        <is>
          <t>Schrijfwaren</t>
        </is>
      </c>
      <c r="E706" s="3" t="n">
        <v>243.28</v>
      </c>
      <c r="F706" s="3" t="n">
        <v>75.97</v>
      </c>
    </row>
    <row r="707">
      <c r="A707" s="2" t="n">
        <v>46297</v>
      </c>
      <c r="B707" t="inlineStr">
        <is>
          <t>VK-2026-0706</t>
        </is>
      </c>
      <c r="C707" t="inlineStr">
        <is>
          <t>Oost</t>
        </is>
      </c>
      <c r="D707" t="inlineStr">
        <is>
          <t>Papier en enveloppen</t>
        </is>
      </c>
      <c r="E707" s="3" t="n">
        <v>350.19</v>
      </c>
      <c r="F707" s="3" t="n">
        <v>78.63</v>
      </c>
    </row>
    <row r="708">
      <c r="A708" s="2" t="n">
        <v>46297</v>
      </c>
      <c r="B708" t="inlineStr">
        <is>
          <t>VK-2026-0707</t>
        </is>
      </c>
      <c r="C708" t="inlineStr">
        <is>
          <t>Oost</t>
        </is>
      </c>
      <c r="D708" t="inlineStr">
        <is>
          <t>Papier en enveloppen</t>
        </is>
      </c>
      <c r="E708" s="3" t="n">
        <v>362.13</v>
      </c>
      <c r="F708" s="3" t="n">
        <v>83.27</v>
      </c>
    </row>
    <row r="709">
      <c r="A709" s="2" t="n">
        <v>46297</v>
      </c>
      <c r="B709" t="inlineStr">
        <is>
          <t>VK-2026-0708</t>
        </is>
      </c>
      <c r="C709" t="inlineStr">
        <is>
          <t>Zuid</t>
        </is>
      </c>
      <c r="D709" t="inlineStr">
        <is>
          <t>Papier en enveloppen</t>
        </is>
      </c>
      <c r="E709" s="3" t="n">
        <v>326.19</v>
      </c>
      <c r="F709" s="3" t="n">
        <v>73.34</v>
      </c>
    </row>
    <row r="710">
      <c r="A710" s="2" t="n">
        <v>46297</v>
      </c>
      <c r="B710" t="inlineStr">
        <is>
          <t>VK-2026-0709</t>
        </is>
      </c>
      <c r="C710" t="inlineStr">
        <is>
          <t>Zuid</t>
        </is>
      </c>
      <c r="D710" t="inlineStr">
        <is>
          <t>Archivering</t>
        </is>
      </c>
      <c r="E710" s="3" t="n">
        <v>231.02</v>
      </c>
      <c r="F710" s="3" t="n">
        <v>69.5</v>
      </c>
    </row>
    <row r="711">
      <c r="A711" s="2" t="n">
        <v>46297</v>
      </c>
      <c r="B711" t="inlineStr">
        <is>
          <t>VK-2026-0710</t>
        </is>
      </c>
      <c r="C711" t="inlineStr">
        <is>
          <t>Zuid</t>
        </is>
      </c>
      <c r="D711" t="inlineStr">
        <is>
          <t>Printers en toner</t>
        </is>
      </c>
      <c r="E711" s="3" t="n">
        <v>645.41</v>
      </c>
      <c r="F711" s="3" t="n">
        <v>103.24</v>
      </c>
    </row>
    <row r="712">
      <c r="A712" s="2" t="n">
        <v>46297</v>
      </c>
      <c r="B712" t="inlineStr">
        <is>
          <t>VK-2026-0711</t>
        </is>
      </c>
      <c r="C712" t="inlineStr">
        <is>
          <t>West</t>
        </is>
      </c>
      <c r="D712" t="inlineStr">
        <is>
          <t>Printers en toner</t>
        </is>
      </c>
      <c r="E712" s="3" t="n">
        <v>231.27</v>
      </c>
      <c r="F712" s="3" t="n">
        <v>40.35</v>
      </c>
    </row>
    <row r="713">
      <c r="A713" s="2" t="n">
        <v>46297</v>
      </c>
      <c r="B713" t="inlineStr">
        <is>
          <t>VK-2026-0712</t>
        </is>
      </c>
      <c r="C713" t="inlineStr">
        <is>
          <t>West</t>
        </is>
      </c>
      <c r="D713" t="inlineStr">
        <is>
          <t>Schrijfwaren</t>
        </is>
      </c>
      <c r="E713" s="3" t="n">
        <v>125.41</v>
      </c>
      <c r="F713" s="3" t="n">
        <v>44.17</v>
      </c>
    </row>
    <row r="714">
      <c r="A714" s="2" t="n">
        <v>46300</v>
      </c>
      <c r="B714" t="inlineStr">
        <is>
          <t>VK-2026-0713</t>
        </is>
      </c>
      <c r="C714" t="inlineStr">
        <is>
          <t>Noord</t>
        </is>
      </c>
      <c r="D714" t="inlineStr">
        <is>
          <t>Papier en enveloppen</t>
        </is>
      </c>
      <c r="E714" s="3" t="n">
        <v>291.96</v>
      </c>
      <c r="F714" s="3" t="n">
        <v>72.04000000000001</v>
      </c>
    </row>
    <row r="715">
      <c r="A715" s="2" t="n">
        <v>46300</v>
      </c>
      <c r="B715" t="inlineStr">
        <is>
          <t>VK-2026-0714</t>
        </is>
      </c>
      <c r="C715" t="inlineStr">
        <is>
          <t>Oost</t>
        </is>
      </c>
      <c r="D715" t="inlineStr">
        <is>
          <t>Schrijfwaren</t>
        </is>
      </c>
      <c r="E715" s="3" t="n">
        <v>54.76</v>
      </c>
      <c r="F715" s="3" t="n">
        <v>17.38</v>
      </c>
    </row>
    <row r="716">
      <c r="A716" s="2" t="n">
        <v>46300</v>
      </c>
      <c r="B716" t="inlineStr">
        <is>
          <t>VK-2026-0715</t>
        </is>
      </c>
      <c r="C716" t="inlineStr">
        <is>
          <t>Zuid</t>
        </is>
      </c>
      <c r="D716" t="inlineStr">
        <is>
          <t>Kantoormeubilair</t>
        </is>
      </c>
      <c r="E716" s="3" t="n">
        <v>1088.81</v>
      </c>
      <c r="F716" s="3" t="n">
        <v>383.54</v>
      </c>
    </row>
    <row r="717">
      <c r="A717" s="2" t="n">
        <v>46300</v>
      </c>
      <c r="B717" t="inlineStr">
        <is>
          <t>VK-2026-0716</t>
        </is>
      </c>
      <c r="C717" t="inlineStr">
        <is>
          <t>West</t>
        </is>
      </c>
      <c r="D717" t="inlineStr">
        <is>
          <t>Printers en toner</t>
        </is>
      </c>
      <c r="E717" s="3" t="n">
        <v>883.83</v>
      </c>
      <c r="F717" s="3" t="n">
        <v>163.61</v>
      </c>
    </row>
    <row r="718">
      <c r="A718" s="2" t="n">
        <v>46300</v>
      </c>
      <c r="B718" t="inlineStr">
        <is>
          <t>VK-2026-0717</t>
        </is>
      </c>
      <c r="C718" t="inlineStr">
        <is>
          <t>West</t>
        </is>
      </c>
      <c r="D718" t="inlineStr">
        <is>
          <t>Printers en toner</t>
        </is>
      </c>
      <c r="E718" s="3" t="n">
        <v>321.73</v>
      </c>
      <c r="F718" s="3" t="n">
        <v>62.61</v>
      </c>
    </row>
    <row r="719">
      <c r="A719" s="2" t="n">
        <v>46300</v>
      </c>
      <c r="B719" t="inlineStr">
        <is>
          <t>VK-2026-0718</t>
        </is>
      </c>
      <c r="C719" t="inlineStr">
        <is>
          <t>West</t>
        </is>
      </c>
      <c r="D719" t="inlineStr">
        <is>
          <t>Printers en toner</t>
        </is>
      </c>
      <c r="E719" s="3" t="n">
        <v>869.21</v>
      </c>
      <c r="F719" s="3" t="n">
        <v>156.38</v>
      </c>
    </row>
    <row r="720">
      <c r="A720" s="2" t="n">
        <v>46301</v>
      </c>
      <c r="B720" t="inlineStr">
        <is>
          <t>VK-2026-0719</t>
        </is>
      </c>
      <c r="C720" t="inlineStr">
        <is>
          <t>Noord</t>
        </is>
      </c>
      <c r="D720" t="inlineStr">
        <is>
          <t>Kantoormeubilair</t>
        </is>
      </c>
      <c r="E720" s="3" t="n">
        <v>344.52</v>
      </c>
      <c r="F720" s="3" t="n">
        <v>115.74</v>
      </c>
    </row>
    <row r="721">
      <c r="A721" s="2" t="n">
        <v>46301</v>
      </c>
      <c r="B721" t="inlineStr">
        <is>
          <t>VK-2026-0720</t>
        </is>
      </c>
      <c r="C721" t="inlineStr">
        <is>
          <t>Oost</t>
        </is>
      </c>
      <c r="D721" t="inlineStr">
        <is>
          <t>Papier en enveloppen</t>
        </is>
      </c>
      <c r="E721" s="3" t="n">
        <v>263.01</v>
      </c>
      <c r="F721" s="3" t="n">
        <v>52.36</v>
      </c>
    </row>
    <row r="722">
      <c r="A722" s="2" t="n">
        <v>46301</v>
      </c>
      <c r="B722" t="inlineStr">
        <is>
          <t>VK-2026-0721</t>
        </is>
      </c>
      <c r="C722" t="inlineStr">
        <is>
          <t>Oost</t>
        </is>
      </c>
      <c r="D722" t="inlineStr">
        <is>
          <t>Papier en enveloppen</t>
        </is>
      </c>
      <c r="E722" s="3" t="n">
        <v>219.67</v>
      </c>
      <c r="F722" s="3" t="n">
        <v>42.04</v>
      </c>
    </row>
    <row r="723">
      <c r="A723" s="2" t="n">
        <v>46301</v>
      </c>
      <c r="B723" t="inlineStr">
        <is>
          <t>VK-2026-0722</t>
        </is>
      </c>
      <c r="C723" t="inlineStr">
        <is>
          <t>Zuid</t>
        </is>
      </c>
      <c r="D723" t="inlineStr">
        <is>
          <t>Archivering</t>
        </is>
      </c>
      <c r="E723" s="3" t="n">
        <v>252.46</v>
      </c>
      <c r="F723" s="3" t="n">
        <v>68.64</v>
      </c>
    </row>
    <row r="724">
      <c r="A724" s="2" t="n">
        <v>46301</v>
      </c>
      <c r="B724" t="inlineStr">
        <is>
          <t>VK-2026-0723</t>
        </is>
      </c>
      <c r="C724" t="inlineStr">
        <is>
          <t>West</t>
        </is>
      </c>
      <c r="D724" t="inlineStr">
        <is>
          <t>Printers en toner</t>
        </is>
      </c>
      <c r="E724" s="3" t="n">
        <v>784.17</v>
      </c>
      <c r="F724" s="3" t="n">
        <v>125.4</v>
      </c>
    </row>
    <row r="725">
      <c r="A725" s="2" t="n">
        <v>46301</v>
      </c>
      <c r="B725" t="inlineStr">
        <is>
          <t>VK-2026-0724</t>
        </is>
      </c>
      <c r="C725" t="inlineStr">
        <is>
          <t>West</t>
        </is>
      </c>
      <c r="D725" t="inlineStr">
        <is>
          <t>Printers en toner</t>
        </is>
      </c>
      <c r="E725" s="3" t="n">
        <v>295.29</v>
      </c>
      <c r="F725" s="3" t="n">
        <v>57.15</v>
      </c>
    </row>
    <row r="726">
      <c r="A726" s="2" t="n">
        <v>46301</v>
      </c>
      <c r="B726" t="inlineStr">
        <is>
          <t>VK-2026-0725</t>
        </is>
      </c>
      <c r="C726" t="inlineStr">
        <is>
          <t>West</t>
        </is>
      </c>
      <c r="D726" t="inlineStr">
        <is>
          <t>Kantoormeubilair</t>
        </is>
      </c>
      <c r="E726" s="3" t="n">
        <v>1353.1</v>
      </c>
      <c r="F726" s="3" t="n">
        <v>462.36</v>
      </c>
    </row>
    <row r="727">
      <c r="A727" s="2" t="n">
        <v>46302</v>
      </c>
      <c r="B727" t="inlineStr">
        <is>
          <t>VK-2026-0726</t>
        </is>
      </c>
      <c r="C727" t="inlineStr">
        <is>
          <t>Noord</t>
        </is>
      </c>
      <c r="D727" t="inlineStr">
        <is>
          <t>Kantoormeubilair</t>
        </is>
      </c>
      <c r="E727" s="3" t="n">
        <v>303.67</v>
      </c>
      <c r="F727" s="3" t="n">
        <v>98.5</v>
      </c>
    </row>
    <row r="728">
      <c r="A728" s="2" t="n">
        <v>46302</v>
      </c>
      <c r="B728" t="inlineStr">
        <is>
          <t>VK-2026-0727</t>
        </is>
      </c>
      <c r="C728" t="inlineStr">
        <is>
          <t>Oost</t>
        </is>
      </c>
      <c r="D728" t="inlineStr">
        <is>
          <t>Printers en toner</t>
        </is>
      </c>
      <c r="E728" s="3" t="n">
        <v>531.64</v>
      </c>
      <c r="F728" s="3" t="n">
        <v>96.58</v>
      </c>
    </row>
    <row r="729">
      <c r="A729" s="2" t="n">
        <v>46302</v>
      </c>
      <c r="B729" t="inlineStr">
        <is>
          <t>VK-2026-0728</t>
        </is>
      </c>
      <c r="C729" t="inlineStr">
        <is>
          <t>Oost</t>
        </is>
      </c>
      <c r="D729" t="inlineStr">
        <is>
          <t>Papier en enveloppen</t>
        </is>
      </c>
      <c r="E729" s="3" t="n">
        <v>344.74</v>
      </c>
      <c r="F729" s="3" t="n">
        <v>79.87</v>
      </c>
    </row>
    <row r="730">
      <c r="A730" s="2" t="n">
        <v>46302</v>
      </c>
      <c r="B730" t="inlineStr">
        <is>
          <t>VK-2026-0729</t>
        </is>
      </c>
      <c r="C730" t="inlineStr">
        <is>
          <t>Zuid</t>
        </is>
      </c>
      <c r="D730" t="inlineStr">
        <is>
          <t>Schrijfwaren</t>
        </is>
      </c>
      <c r="E730" s="3" t="n">
        <v>216.83</v>
      </c>
      <c r="F730" s="3" t="n">
        <v>64.34999999999999</v>
      </c>
    </row>
    <row r="731">
      <c r="A731" s="2" t="n">
        <v>46302</v>
      </c>
      <c r="B731" t="inlineStr">
        <is>
          <t>VK-2026-0730</t>
        </is>
      </c>
      <c r="C731" t="inlineStr">
        <is>
          <t>Zuid</t>
        </is>
      </c>
      <c r="D731" t="inlineStr">
        <is>
          <t>Papier en enveloppen</t>
        </is>
      </c>
      <c r="E731" s="3" t="n">
        <v>206.58</v>
      </c>
      <c r="F731" s="3" t="n">
        <v>51.89</v>
      </c>
    </row>
    <row r="732">
      <c r="A732" s="2" t="n">
        <v>46302</v>
      </c>
      <c r="B732" t="inlineStr">
        <is>
          <t>VK-2026-0731</t>
        </is>
      </c>
      <c r="C732" t="inlineStr">
        <is>
          <t>Zuid</t>
        </is>
      </c>
      <c r="D732" t="inlineStr">
        <is>
          <t>Kantoormeubilair</t>
        </is>
      </c>
      <c r="E732" s="3" t="n">
        <v>714.41</v>
      </c>
      <c r="F732" s="3" t="n">
        <v>192.96</v>
      </c>
    </row>
    <row r="733">
      <c r="A733" s="2" t="n">
        <v>46302</v>
      </c>
      <c r="B733" t="inlineStr">
        <is>
          <t>VK-2026-0732</t>
        </is>
      </c>
      <c r="C733" t="inlineStr">
        <is>
          <t>West</t>
        </is>
      </c>
      <c r="D733" t="inlineStr">
        <is>
          <t>Papier en enveloppen</t>
        </is>
      </c>
      <c r="E733" s="3" t="n">
        <v>398.3</v>
      </c>
      <c r="F733" s="3" t="n">
        <v>85.33</v>
      </c>
    </row>
    <row r="734">
      <c r="A734" s="2" t="n">
        <v>46302</v>
      </c>
      <c r="B734" t="inlineStr">
        <is>
          <t>VK-2026-0733</t>
        </is>
      </c>
      <c r="C734" t="inlineStr">
        <is>
          <t>West</t>
        </is>
      </c>
      <c r="D734" t="inlineStr">
        <is>
          <t>Papier en enveloppen</t>
        </is>
      </c>
      <c r="E734" s="3" t="n">
        <v>311.15</v>
      </c>
      <c r="F734" s="3" t="n">
        <v>70.19</v>
      </c>
    </row>
    <row r="735">
      <c r="A735" s="2" t="n">
        <v>46302</v>
      </c>
      <c r="B735" t="inlineStr">
        <is>
          <t>VK-2026-0734</t>
        </is>
      </c>
      <c r="C735" t="inlineStr">
        <is>
          <t>West</t>
        </is>
      </c>
      <c r="D735" t="inlineStr">
        <is>
          <t>Kantoormeubilair</t>
        </is>
      </c>
      <c r="E735" s="3" t="n">
        <v>884.02</v>
      </c>
      <c r="F735" s="3" t="n">
        <v>249.22</v>
      </c>
    </row>
    <row r="736">
      <c r="A736" s="2" t="n">
        <v>46303</v>
      </c>
      <c r="B736" t="inlineStr">
        <is>
          <t>VK-2026-0735</t>
        </is>
      </c>
      <c r="C736" t="inlineStr">
        <is>
          <t>Oost</t>
        </is>
      </c>
      <c r="D736" t="inlineStr">
        <is>
          <t>Printers en toner</t>
        </is>
      </c>
      <c r="E736" s="3" t="n">
        <v>770.61</v>
      </c>
      <c r="F736" s="3" t="n">
        <v>131.71</v>
      </c>
    </row>
    <row r="737">
      <c r="A737" s="2" t="n">
        <v>46303</v>
      </c>
      <c r="B737" t="inlineStr">
        <is>
          <t>VK-2026-0736</t>
        </is>
      </c>
      <c r="C737" t="inlineStr">
        <is>
          <t>Zuid</t>
        </is>
      </c>
      <c r="D737" t="inlineStr">
        <is>
          <t>Kantoormeubilair</t>
        </is>
      </c>
      <c r="E737" s="3" t="n">
        <v>1162.11</v>
      </c>
      <c r="F737" s="3" t="n">
        <v>328.22</v>
      </c>
    </row>
    <row r="738">
      <c r="A738" s="2" t="n">
        <v>46303</v>
      </c>
      <c r="B738" t="inlineStr">
        <is>
          <t>VK-2026-0737</t>
        </is>
      </c>
      <c r="C738" t="inlineStr">
        <is>
          <t>West</t>
        </is>
      </c>
      <c r="D738" t="inlineStr">
        <is>
          <t>Archivering</t>
        </is>
      </c>
      <c r="E738" s="3" t="n">
        <v>245.54</v>
      </c>
      <c r="F738" s="3" t="n">
        <v>75.01000000000001</v>
      </c>
    </row>
    <row r="739">
      <c r="A739" s="2" t="n">
        <v>46303</v>
      </c>
      <c r="B739" t="inlineStr">
        <is>
          <t>VK-2026-0738</t>
        </is>
      </c>
      <c r="C739" t="inlineStr">
        <is>
          <t>West</t>
        </is>
      </c>
      <c r="D739" t="inlineStr">
        <is>
          <t>Schrijfwaren</t>
        </is>
      </c>
      <c r="E739" s="3" t="n">
        <v>258.45</v>
      </c>
      <c r="F739" s="3" t="n">
        <v>96.45999999999999</v>
      </c>
    </row>
    <row r="740">
      <c r="A740" s="2" t="n">
        <v>46303</v>
      </c>
      <c r="B740" t="inlineStr">
        <is>
          <t>VK-2026-0739</t>
        </is>
      </c>
      <c r="C740" t="inlineStr">
        <is>
          <t>West</t>
        </is>
      </c>
      <c r="D740" t="inlineStr">
        <is>
          <t>Schrijfwaren</t>
        </is>
      </c>
      <c r="E740" s="3" t="n">
        <v>225.81</v>
      </c>
      <c r="F740" s="3" t="n">
        <v>73.13</v>
      </c>
    </row>
    <row r="741">
      <c r="A741" s="2" t="n">
        <v>46304</v>
      </c>
      <c r="B741" t="inlineStr">
        <is>
          <t>VK-2026-0740</t>
        </is>
      </c>
      <c r="C741" t="inlineStr">
        <is>
          <t>Noord</t>
        </is>
      </c>
      <c r="D741" t="inlineStr">
        <is>
          <t>Schrijfwaren</t>
        </is>
      </c>
      <c r="E741" s="3" t="n">
        <v>256.39</v>
      </c>
      <c r="F741" s="3" t="n">
        <v>77.7</v>
      </c>
    </row>
    <row r="742">
      <c r="A742" s="2" t="n">
        <v>46304</v>
      </c>
      <c r="B742" t="inlineStr">
        <is>
          <t>VK-2026-0741</t>
        </is>
      </c>
      <c r="C742" t="inlineStr">
        <is>
          <t>Oost</t>
        </is>
      </c>
      <c r="D742" t="inlineStr">
        <is>
          <t>Papier en enveloppen</t>
        </is>
      </c>
      <c r="E742" s="3" t="n">
        <v>328.89</v>
      </c>
      <c r="F742" s="3" t="n">
        <v>75.39</v>
      </c>
    </row>
    <row r="743">
      <c r="A743" s="2" t="n">
        <v>46304</v>
      </c>
      <c r="B743" t="inlineStr">
        <is>
          <t>VK-2026-0742</t>
        </is>
      </c>
      <c r="C743" t="inlineStr">
        <is>
          <t>Zuid</t>
        </is>
      </c>
      <c r="D743" t="inlineStr">
        <is>
          <t>Papier en enveloppen</t>
        </is>
      </c>
      <c r="E743" s="3" t="n">
        <v>97.68000000000001</v>
      </c>
      <c r="F743" s="3" t="n">
        <v>24.19</v>
      </c>
    </row>
    <row r="744">
      <c r="A744" s="2" t="n">
        <v>46304</v>
      </c>
      <c r="B744" t="inlineStr">
        <is>
          <t>VK-2026-0743</t>
        </is>
      </c>
      <c r="C744" t="inlineStr">
        <is>
          <t>West</t>
        </is>
      </c>
      <c r="D744" t="inlineStr">
        <is>
          <t>Papier en enveloppen</t>
        </is>
      </c>
      <c r="E744" s="3" t="n">
        <v>296.97</v>
      </c>
      <c r="F744" s="3" t="n">
        <v>65.56</v>
      </c>
    </row>
    <row r="745">
      <c r="A745" s="2" t="n">
        <v>46307</v>
      </c>
      <c r="B745" t="inlineStr">
        <is>
          <t>VK-2026-0744</t>
        </is>
      </c>
      <c r="C745" t="inlineStr">
        <is>
          <t>Oost</t>
        </is>
      </c>
      <c r="D745" t="inlineStr">
        <is>
          <t>Papier en enveloppen</t>
        </is>
      </c>
      <c r="E745" s="3" t="n">
        <v>149.66</v>
      </c>
      <c r="F745" s="3" t="n">
        <v>36.9</v>
      </c>
    </row>
    <row r="746">
      <c r="A746" s="2" t="n">
        <v>46307</v>
      </c>
      <c r="B746" t="inlineStr">
        <is>
          <t>VK-2026-0745</t>
        </is>
      </c>
      <c r="C746" t="inlineStr">
        <is>
          <t>Oost</t>
        </is>
      </c>
      <c r="D746" t="inlineStr">
        <is>
          <t>Schrijfwaren</t>
        </is>
      </c>
      <c r="E746" s="3" t="n">
        <v>200.42</v>
      </c>
      <c r="F746" s="3" t="n">
        <v>68.23</v>
      </c>
    </row>
    <row r="747">
      <c r="A747" s="2" t="n">
        <v>46307</v>
      </c>
      <c r="B747" t="inlineStr">
        <is>
          <t>VK-2026-0746</t>
        </is>
      </c>
      <c r="C747" t="inlineStr">
        <is>
          <t>Oost</t>
        </is>
      </c>
      <c r="D747" t="inlineStr">
        <is>
          <t>Kantoormeubilair</t>
        </is>
      </c>
      <c r="E747" s="3" t="n">
        <v>747.92</v>
      </c>
      <c r="F747" s="3" t="n">
        <v>198.36</v>
      </c>
    </row>
    <row r="748">
      <c r="A748" s="2" t="n">
        <v>46307</v>
      </c>
      <c r="B748" t="inlineStr">
        <is>
          <t>VK-2026-0747</t>
        </is>
      </c>
      <c r="C748" t="inlineStr">
        <is>
          <t>Oost</t>
        </is>
      </c>
      <c r="D748" t="inlineStr">
        <is>
          <t>Papier en enveloppen</t>
        </is>
      </c>
      <c r="E748" s="3" t="n">
        <v>253.61</v>
      </c>
      <c r="F748" s="3" t="n">
        <v>57.88</v>
      </c>
    </row>
    <row r="749">
      <c r="A749" s="2" t="n">
        <v>46307</v>
      </c>
      <c r="B749" t="inlineStr">
        <is>
          <t>VK-2026-0748</t>
        </is>
      </c>
      <c r="C749" t="inlineStr">
        <is>
          <t>Zuid</t>
        </is>
      </c>
      <c r="D749" t="inlineStr">
        <is>
          <t>Schrijfwaren</t>
        </is>
      </c>
      <c r="E749" s="3" t="n">
        <v>55.9</v>
      </c>
      <c r="F749" s="3" t="n">
        <v>17.18</v>
      </c>
    </row>
    <row r="750">
      <c r="A750" s="2" t="n">
        <v>46307</v>
      </c>
      <c r="B750" t="inlineStr">
        <is>
          <t>VK-2026-0749</t>
        </is>
      </c>
      <c r="C750" t="inlineStr">
        <is>
          <t>West</t>
        </is>
      </c>
      <c r="D750" t="inlineStr">
        <is>
          <t>Papier en enveloppen</t>
        </is>
      </c>
      <c r="E750" s="3" t="n">
        <v>321.52</v>
      </c>
      <c r="F750" s="3" t="n">
        <v>74.45999999999999</v>
      </c>
    </row>
    <row r="751">
      <c r="A751" s="2" t="n">
        <v>46307</v>
      </c>
      <c r="B751" t="inlineStr">
        <is>
          <t>VK-2026-0750</t>
        </is>
      </c>
      <c r="C751" t="inlineStr">
        <is>
          <t>West</t>
        </is>
      </c>
      <c r="D751" t="inlineStr">
        <is>
          <t>Schrijfwaren</t>
        </is>
      </c>
      <c r="E751" s="3" t="n">
        <v>230.39</v>
      </c>
      <c r="F751" s="3" t="n">
        <v>79.79000000000001</v>
      </c>
    </row>
    <row r="752">
      <c r="A752" s="2" t="n">
        <v>46307</v>
      </c>
      <c r="B752" t="inlineStr">
        <is>
          <t>VK-2026-0751</t>
        </is>
      </c>
      <c r="C752" t="inlineStr">
        <is>
          <t>West</t>
        </is>
      </c>
      <c r="D752" t="inlineStr">
        <is>
          <t>Schrijfwaren</t>
        </is>
      </c>
      <c r="E752" s="3" t="n">
        <v>111.53</v>
      </c>
      <c r="F752" s="3" t="n">
        <v>43.37</v>
      </c>
    </row>
    <row r="753">
      <c r="A753" s="2" t="n">
        <v>46308</v>
      </c>
      <c r="B753" t="inlineStr">
        <is>
          <t>VK-2026-0752</t>
        </is>
      </c>
      <c r="C753" t="inlineStr">
        <is>
          <t>Noord</t>
        </is>
      </c>
      <c r="D753" t="inlineStr">
        <is>
          <t>Printers en toner</t>
        </is>
      </c>
      <c r="E753" s="3" t="n">
        <v>566.35</v>
      </c>
      <c r="F753" s="3" t="n">
        <v>101.64</v>
      </c>
    </row>
    <row r="754">
      <c r="A754" s="2" t="n">
        <v>46308</v>
      </c>
      <c r="B754" t="inlineStr">
        <is>
          <t>VK-2026-0753</t>
        </is>
      </c>
      <c r="C754" t="inlineStr">
        <is>
          <t>Noord</t>
        </is>
      </c>
      <c r="D754" t="inlineStr">
        <is>
          <t>Archivering</t>
        </is>
      </c>
      <c r="E754" s="3" t="n">
        <v>98.81</v>
      </c>
      <c r="F754" s="3" t="n">
        <v>29.91</v>
      </c>
    </row>
    <row r="755">
      <c r="A755" s="2" t="n">
        <v>46308</v>
      </c>
      <c r="B755" t="inlineStr">
        <is>
          <t>VK-2026-0754</t>
        </is>
      </c>
      <c r="C755" t="inlineStr">
        <is>
          <t>Oost</t>
        </is>
      </c>
      <c r="D755" t="inlineStr">
        <is>
          <t>Schrijfwaren</t>
        </is>
      </c>
      <c r="E755" s="3" t="n">
        <v>143.26</v>
      </c>
      <c r="F755" s="3" t="n">
        <v>53.33</v>
      </c>
    </row>
    <row r="756">
      <c r="A756" s="2" t="n">
        <v>46308</v>
      </c>
      <c r="B756" t="inlineStr">
        <is>
          <t>VK-2026-0755</t>
        </is>
      </c>
      <c r="C756" t="inlineStr">
        <is>
          <t>Oost</t>
        </is>
      </c>
      <c r="D756" t="inlineStr">
        <is>
          <t>Schrijfwaren</t>
        </is>
      </c>
      <c r="E756" s="3" t="n">
        <v>165.53</v>
      </c>
      <c r="F756" s="3" t="n">
        <v>54.63</v>
      </c>
    </row>
    <row r="757">
      <c r="A757" s="2" t="n">
        <v>46308</v>
      </c>
      <c r="B757" t="inlineStr">
        <is>
          <t>VK-2026-0756</t>
        </is>
      </c>
      <c r="C757" t="inlineStr">
        <is>
          <t>Zuid</t>
        </is>
      </c>
      <c r="D757" t="inlineStr">
        <is>
          <t>Archivering</t>
        </is>
      </c>
      <c r="E757" s="3" t="n">
        <v>246.88</v>
      </c>
      <c r="F757" s="3" t="n">
        <v>76.04000000000001</v>
      </c>
    </row>
    <row r="758">
      <c r="A758" s="2" t="n">
        <v>46308</v>
      </c>
      <c r="B758" t="inlineStr">
        <is>
          <t>VK-2026-0757</t>
        </is>
      </c>
      <c r="C758" t="inlineStr">
        <is>
          <t>Zuid</t>
        </is>
      </c>
      <c r="D758" t="inlineStr">
        <is>
          <t>Papier en enveloppen</t>
        </is>
      </c>
      <c r="E758" s="3" t="n">
        <v>361.74</v>
      </c>
      <c r="F758" s="3" t="n">
        <v>78</v>
      </c>
    </row>
    <row r="759">
      <c r="A759" s="2" t="n">
        <v>46308</v>
      </c>
      <c r="B759" t="inlineStr">
        <is>
          <t>VK-2026-0758</t>
        </is>
      </c>
      <c r="C759" t="inlineStr">
        <is>
          <t>West</t>
        </is>
      </c>
      <c r="D759" t="inlineStr">
        <is>
          <t>Schrijfwaren</t>
        </is>
      </c>
      <c r="E759" s="3" t="n">
        <v>181.71</v>
      </c>
      <c r="F759" s="3" t="n">
        <v>61.04</v>
      </c>
    </row>
    <row r="760">
      <c r="A760" s="2" t="n">
        <v>46309</v>
      </c>
      <c r="B760" t="inlineStr">
        <is>
          <t>VK-2026-0759</t>
        </is>
      </c>
      <c r="C760" t="inlineStr">
        <is>
          <t>Noord</t>
        </is>
      </c>
      <c r="D760" t="inlineStr">
        <is>
          <t>Printers en toner</t>
        </is>
      </c>
      <c r="E760" s="3" t="n">
        <v>444.36</v>
      </c>
      <c r="F760" s="3" t="n">
        <v>73.73999999999999</v>
      </c>
    </row>
    <row r="761">
      <c r="A761" s="2" t="n">
        <v>46309</v>
      </c>
      <c r="B761" t="inlineStr">
        <is>
          <t>VK-2026-0760</t>
        </is>
      </c>
      <c r="C761" t="inlineStr">
        <is>
          <t>Oost</t>
        </is>
      </c>
      <c r="D761" t="inlineStr">
        <is>
          <t>Kantoormeubilair</t>
        </is>
      </c>
      <c r="E761" s="3" t="n">
        <v>394.64</v>
      </c>
      <c r="F761" s="3" t="n">
        <v>139.64</v>
      </c>
    </row>
    <row r="762">
      <c r="A762" s="2" t="n">
        <v>46309</v>
      </c>
      <c r="B762" t="inlineStr">
        <is>
          <t>VK-2026-0761</t>
        </is>
      </c>
      <c r="C762" t="inlineStr">
        <is>
          <t>Oost</t>
        </is>
      </c>
      <c r="D762" t="inlineStr">
        <is>
          <t>Printers en toner</t>
        </is>
      </c>
      <c r="E762" s="3" t="n">
        <v>391.26</v>
      </c>
      <c r="F762" s="3" t="n">
        <v>62.05</v>
      </c>
    </row>
    <row r="763">
      <c r="A763" s="2" t="n">
        <v>46309</v>
      </c>
      <c r="B763" t="inlineStr">
        <is>
          <t>VK-2026-0762</t>
        </is>
      </c>
      <c r="C763" t="inlineStr">
        <is>
          <t>Zuid</t>
        </is>
      </c>
      <c r="D763" t="inlineStr">
        <is>
          <t>Schrijfwaren</t>
        </is>
      </c>
      <c r="E763" s="3" t="n">
        <v>243.79</v>
      </c>
      <c r="F763" s="3" t="n">
        <v>78.83</v>
      </c>
    </row>
    <row r="764">
      <c r="A764" s="2" t="n">
        <v>46309</v>
      </c>
      <c r="B764" t="inlineStr">
        <is>
          <t>VK-2026-0763</t>
        </is>
      </c>
      <c r="C764" t="inlineStr">
        <is>
          <t>Zuid</t>
        </is>
      </c>
      <c r="D764" t="inlineStr">
        <is>
          <t>Papier en enveloppen</t>
        </is>
      </c>
      <c r="E764" s="3" t="n">
        <v>268.7</v>
      </c>
      <c r="F764" s="3" t="n">
        <v>65.8</v>
      </c>
    </row>
    <row r="765">
      <c r="A765" s="2" t="n">
        <v>46309</v>
      </c>
      <c r="B765" t="inlineStr">
        <is>
          <t>VK-2026-0764</t>
        </is>
      </c>
      <c r="C765" t="inlineStr">
        <is>
          <t>Zuid</t>
        </is>
      </c>
      <c r="D765" t="inlineStr">
        <is>
          <t>Papier en enveloppen</t>
        </is>
      </c>
      <c r="E765" s="3" t="n">
        <v>198.56</v>
      </c>
      <c r="F765" s="3" t="n">
        <v>42.1</v>
      </c>
    </row>
    <row r="766">
      <c r="A766" s="2" t="n">
        <v>46309</v>
      </c>
      <c r="B766" t="inlineStr">
        <is>
          <t>VK-2026-0765</t>
        </is>
      </c>
      <c r="C766" t="inlineStr">
        <is>
          <t>Zuid</t>
        </is>
      </c>
      <c r="D766" t="inlineStr">
        <is>
          <t>Papier en enveloppen</t>
        </is>
      </c>
      <c r="E766" s="3" t="n">
        <v>406.95</v>
      </c>
      <c r="F766" s="3" t="n">
        <v>82.52</v>
      </c>
    </row>
    <row r="767">
      <c r="A767" s="2" t="n">
        <v>46309</v>
      </c>
      <c r="B767" t="inlineStr">
        <is>
          <t>VK-2026-0766</t>
        </is>
      </c>
      <c r="C767" t="inlineStr">
        <is>
          <t>West</t>
        </is>
      </c>
      <c r="D767" t="inlineStr">
        <is>
          <t>Archivering</t>
        </is>
      </c>
      <c r="E767" s="3" t="n">
        <v>135.2</v>
      </c>
      <c r="F767" s="3" t="n">
        <v>39.01</v>
      </c>
    </row>
    <row r="768">
      <c r="A768" s="2" t="n">
        <v>46309</v>
      </c>
      <c r="B768" t="inlineStr">
        <is>
          <t>VK-2026-0767</t>
        </is>
      </c>
      <c r="C768" t="inlineStr">
        <is>
          <t>West</t>
        </is>
      </c>
      <c r="D768" t="inlineStr">
        <is>
          <t>Papier en enveloppen</t>
        </is>
      </c>
      <c r="E768" s="3" t="n">
        <v>260.95</v>
      </c>
      <c r="F768" s="3" t="n">
        <v>50.22</v>
      </c>
    </row>
    <row r="769">
      <c r="A769" s="2" t="n">
        <v>46309</v>
      </c>
      <c r="B769" t="inlineStr">
        <is>
          <t>VK-2026-0768</t>
        </is>
      </c>
      <c r="C769" t="inlineStr">
        <is>
          <t>West</t>
        </is>
      </c>
      <c r="D769" t="inlineStr">
        <is>
          <t>Papier en enveloppen</t>
        </is>
      </c>
      <c r="E769" s="3" t="n">
        <v>235.3</v>
      </c>
      <c r="F769" s="3" t="n">
        <v>58.87</v>
      </c>
    </row>
    <row r="770">
      <c r="A770" s="2" t="n">
        <v>46310</v>
      </c>
      <c r="B770" t="inlineStr">
        <is>
          <t>VK-2026-0769</t>
        </is>
      </c>
      <c r="C770" t="inlineStr">
        <is>
          <t>Oost</t>
        </is>
      </c>
      <c r="D770" t="inlineStr">
        <is>
          <t>Papier en enveloppen</t>
        </is>
      </c>
      <c r="E770" s="3" t="n">
        <v>340.63</v>
      </c>
      <c r="F770" s="3" t="n">
        <v>84.56999999999999</v>
      </c>
    </row>
    <row r="771">
      <c r="A771" s="2" t="n">
        <v>46310</v>
      </c>
      <c r="B771" t="inlineStr">
        <is>
          <t>VK-2026-0770</t>
        </is>
      </c>
      <c r="C771" t="inlineStr">
        <is>
          <t>Oost</t>
        </is>
      </c>
      <c r="D771" t="inlineStr">
        <is>
          <t>Printers en toner</t>
        </is>
      </c>
      <c r="E771" s="3" t="n">
        <v>874.26</v>
      </c>
      <c r="F771" s="3" t="n">
        <v>156.69</v>
      </c>
    </row>
    <row r="772">
      <c r="A772" s="2" t="n">
        <v>46310</v>
      </c>
      <c r="B772" t="inlineStr">
        <is>
          <t>VK-2026-0771</t>
        </is>
      </c>
      <c r="C772" t="inlineStr">
        <is>
          <t>Oost</t>
        </is>
      </c>
      <c r="D772" t="inlineStr">
        <is>
          <t>Papier en enveloppen</t>
        </is>
      </c>
      <c r="E772" s="3" t="n">
        <v>182.85</v>
      </c>
      <c r="F772" s="3" t="n">
        <v>40.46</v>
      </c>
    </row>
    <row r="773">
      <c r="A773" s="2" t="n">
        <v>46310</v>
      </c>
      <c r="B773" t="inlineStr">
        <is>
          <t>VK-2026-0772</t>
        </is>
      </c>
      <c r="C773" t="inlineStr">
        <is>
          <t>Zuid</t>
        </is>
      </c>
      <c r="D773" t="inlineStr">
        <is>
          <t>Printers en toner</t>
        </is>
      </c>
      <c r="E773" s="3" t="n">
        <v>421.09</v>
      </c>
      <c r="F773" s="3" t="n">
        <v>74.16</v>
      </c>
    </row>
    <row r="774">
      <c r="A774" s="2" t="n">
        <v>46310</v>
      </c>
      <c r="B774" t="inlineStr">
        <is>
          <t>VK-2026-0773</t>
        </is>
      </c>
      <c r="C774" t="inlineStr">
        <is>
          <t>Zuid</t>
        </is>
      </c>
      <c r="D774" t="inlineStr">
        <is>
          <t>Archivering</t>
        </is>
      </c>
      <c r="E774" s="3" t="n">
        <v>290.24</v>
      </c>
      <c r="F774" s="3" t="n">
        <v>87.91</v>
      </c>
    </row>
    <row r="775">
      <c r="A775" s="2" t="n">
        <v>46311</v>
      </c>
      <c r="B775" t="inlineStr">
        <is>
          <t>VK-2026-0774</t>
        </is>
      </c>
      <c r="C775" t="inlineStr">
        <is>
          <t>Noord</t>
        </is>
      </c>
      <c r="D775" t="inlineStr">
        <is>
          <t>Papier en enveloppen</t>
        </is>
      </c>
      <c r="E775" s="3" t="n">
        <v>157.05</v>
      </c>
      <c r="F775" s="3" t="n">
        <v>35.92</v>
      </c>
    </row>
    <row r="776">
      <c r="A776" s="2" t="n">
        <v>46311</v>
      </c>
      <c r="B776" t="inlineStr">
        <is>
          <t>VK-2026-0775</t>
        </is>
      </c>
      <c r="C776" t="inlineStr">
        <is>
          <t>Noord</t>
        </is>
      </c>
      <c r="D776" t="inlineStr">
        <is>
          <t>Papier en enveloppen</t>
        </is>
      </c>
      <c r="E776" s="3" t="n">
        <v>126.15</v>
      </c>
      <c r="F776" s="3" t="n">
        <v>29.14</v>
      </c>
    </row>
    <row r="777">
      <c r="A777" s="2" t="n">
        <v>46311</v>
      </c>
      <c r="B777" t="inlineStr">
        <is>
          <t>VK-2026-0776</t>
        </is>
      </c>
      <c r="C777" t="inlineStr">
        <is>
          <t>Noord</t>
        </is>
      </c>
      <c r="D777" t="inlineStr">
        <is>
          <t>Papier en enveloppen</t>
        </is>
      </c>
      <c r="E777" s="3" t="n">
        <v>309.31</v>
      </c>
      <c r="F777" s="3" t="n">
        <v>62.79</v>
      </c>
    </row>
    <row r="778">
      <c r="A778" s="2" t="n">
        <v>46311</v>
      </c>
      <c r="B778" t="inlineStr">
        <is>
          <t>VK-2026-0777</t>
        </is>
      </c>
      <c r="C778" t="inlineStr">
        <is>
          <t>Oost</t>
        </is>
      </c>
      <c r="D778" t="inlineStr">
        <is>
          <t>Papier en enveloppen</t>
        </is>
      </c>
      <c r="E778" s="3" t="n">
        <v>238.61</v>
      </c>
      <c r="F778" s="3" t="n">
        <v>45.99</v>
      </c>
    </row>
    <row r="779">
      <c r="A779" s="2" t="n">
        <v>46311</v>
      </c>
      <c r="B779" t="inlineStr">
        <is>
          <t>VK-2026-0778</t>
        </is>
      </c>
      <c r="C779" t="inlineStr">
        <is>
          <t>Zuid</t>
        </is>
      </c>
      <c r="D779" t="inlineStr">
        <is>
          <t>Schrijfwaren</t>
        </is>
      </c>
      <c r="E779" s="3" t="n">
        <v>134.75</v>
      </c>
      <c r="F779" s="3" t="n">
        <v>44.83</v>
      </c>
    </row>
    <row r="780">
      <c r="A780" s="2" t="n">
        <v>46311</v>
      </c>
      <c r="B780" t="inlineStr">
        <is>
          <t>VK-2026-0779</t>
        </is>
      </c>
      <c r="C780" t="inlineStr">
        <is>
          <t>Zuid</t>
        </is>
      </c>
      <c r="D780" t="inlineStr">
        <is>
          <t>Schrijfwaren</t>
        </is>
      </c>
      <c r="E780" s="3" t="n">
        <v>220.12</v>
      </c>
      <c r="F780" s="3" t="n">
        <v>69.89</v>
      </c>
    </row>
    <row r="781">
      <c r="A781" s="2" t="n">
        <v>46311</v>
      </c>
      <c r="B781" t="inlineStr">
        <is>
          <t>VK-2026-0780</t>
        </is>
      </c>
      <c r="C781" t="inlineStr">
        <is>
          <t>West</t>
        </is>
      </c>
      <c r="D781" t="inlineStr">
        <is>
          <t>Schrijfwaren</t>
        </is>
      </c>
      <c r="E781" s="3" t="n">
        <v>54.38</v>
      </c>
      <c r="F781" s="3" t="n">
        <v>18.81</v>
      </c>
    </row>
    <row r="782">
      <c r="A782" s="2" t="n">
        <v>46311</v>
      </c>
      <c r="B782" t="inlineStr">
        <is>
          <t>VK-2026-0781</t>
        </is>
      </c>
      <c r="C782" t="inlineStr">
        <is>
          <t>West</t>
        </is>
      </c>
      <c r="D782" t="inlineStr">
        <is>
          <t>Papier en enveloppen</t>
        </is>
      </c>
      <c r="E782" s="3" t="n">
        <v>90.59</v>
      </c>
      <c r="F782" s="3" t="n">
        <v>18.23</v>
      </c>
    </row>
    <row r="783">
      <c r="A783" s="2" t="n">
        <v>46314</v>
      </c>
      <c r="B783" t="inlineStr">
        <is>
          <t>VK-2026-0782</t>
        </is>
      </c>
      <c r="C783" t="inlineStr">
        <is>
          <t>Noord</t>
        </is>
      </c>
      <c r="D783" t="inlineStr">
        <is>
          <t>Papier en enveloppen</t>
        </is>
      </c>
      <c r="E783" s="3" t="n">
        <v>307.01</v>
      </c>
      <c r="F783" s="3" t="n">
        <v>73.04000000000001</v>
      </c>
    </row>
    <row r="784">
      <c r="A784" s="2" t="n">
        <v>46314</v>
      </c>
      <c r="B784" t="inlineStr">
        <is>
          <t>VK-2026-0783</t>
        </is>
      </c>
      <c r="C784" t="inlineStr">
        <is>
          <t>Noord</t>
        </is>
      </c>
      <c r="D784" t="inlineStr">
        <is>
          <t>Kantoormeubilair</t>
        </is>
      </c>
      <c r="E784" s="3" t="n">
        <v>923.89</v>
      </c>
      <c r="F784" s="3" t="n">
        <v>280.89</v>
      </c>
    </row>
    <row r="785">
      <c r="A785" s="2" t="n">
        <v>46314</v>
      </c>
      <c r="B785" t="inlineStr">
        <is>
          <t>VK-2026-0784</t>
        </is>
      </c>
      <c r="C785" t="inlineStr">
        <is>
          <t>Noord</t>
        </is>
      </c>
      <c r="D785" t="inlineStr">
        <is>
          <t>Papier en enveloppen</t>
        </is>
      </c>
      <c r="E785" s="3" t="n">
        <v>99.56999999999999</v>
      </c>
      <c r="F785" s="3" t="n">
        <v>24.47</v>
      </c>
    </row>
    <row r="786">
      <c r="A786" s="2" t="n">
        <v>46314</v>
      </c>
      <c r="B786" t="inlineStr">
        <is>
          <t>VK-2026-0785</t>
        </is>
      </c>
      <c r="C786" t="inlineStr">
        <is>
          <t>Oost</t>
        </is>
      </c>
      <c r="D786" t="inlineStr">
        <is>
          <t>Printers en toner</t>
        </is>
      </c>
      <c r="E786" s="3" t="n">
        <v>515.83</v>
      </c>
      <c r="F786" s="3" t="n">
        <v>105.35</v>
      </c>
    </row>
    <row r="787">
      <c r="A787" s="2" t="n">
        <v>46314</v>
      </c>
      <c r="B787" t="inlineStr">
        <is>
          <t>VK-2026-0786</t>
        </is>
      </c>
      <c r="C787" t="inlineStr">
        <is>
          <t>Zuid</t>
        </is>
      </c>
      <c r="D787" t="inlineStr">
        <is>
          <t>Kantoormeubilair</t>
        </is>
      </c>
      <c r="E787" s="3" t="n">
        <v>1205.16</v>
      </c>
      <c r="F787" s="3" t="n">
        <v>378.24</v>
      </c>
    </row>
    <row r="788">
      <c r="A788" s="2" t="n">
        <v>46314</v>
      </c>
      <c r="B788" t="inlineStr">
        <is>
          <t>VK-2026-0787</t>
        </is>
      </c>
      <c r="C788" t="inlineStr">
        <is>
          <t>Zuid</t>
        </is>
      </c>
      <c r="D788" t="inlineStr">
        <is>
          <t>Archivering</t>
        </is>
      </c>
      <c r="E788" s="3" t="n">
        <v>130.55</v>
      </c>
      <c r="F788" s="3" t="n">
        <v>39.14</v>
      </c>
    </row>
    <row r="789">
      <c r="A789" s="2" t="n">
        <v>46314</v>
      </c>
      <c r="B789" t="inlineStr">
        <is>
          <t>VK-2026-0788</t>
        </is>
      </c>
      <c r="C789" t="inlineStr">
        <is>
          <t>West</t>
        </is>
      </c>
      <c r="D789" t="inlineStr">
        <is>
          <t>Kantoormeubilair</t>
        </is>
      </c>
      <c r="E789" s="3" t="n">
        <v>612.55</v>
      </c>
      <c r="F789" s="3" t="n">
        <v>190.73</v>
      </c>
    </row>
    <row r="790">
      <c r="A790" s="2" t="n">
        <v>46314</v>
      </c>
      <c r="B790" t="inlineStr">
        <is>
          <t>VK-2026-0789</t>
        </is>
      </c>
      <c r="C790" t="inlineStr">
        <is>
          <t>West</t>
        </is>
      </c>
      <c r="D790" t="inlineStr">
        <is>
          <t>Papier en enveloppen</t>
        </is>
      </c>
      <c r="E790" s="3" t="n">
        <v>261.61</v>
      </c>
      <c r="F790" s="3" t="n">
        <v>61.51</v>
      </c>
    </row>
    <row r="791">
      <c r="A791" s="2" t="n">
        <v>46315</v>
      </c>
      <c r="B791" t="inlineStr">
        <is>
          <t>VK-2026-0790</t>
        </is>
      </c>
      <c r="C791" t="inlineStr">
        <is>
          <t>Noord</t>
        </is>
      </c>
      <c r="D791" t="inlineStr">
        <is>
          <t>Printers en toner</t>
        </is>
      </c>
      <c r="E791" s="3" t="n">
        <v>284.26</v>
      </c>
      <c r="F791" s="3" t="n">
        <v>52</v>
      </c>
    </row>
    <row r="792">
      <c r="A792" s="2" t="n">
        <v>46315</v>
      </c>
      <c r="B792" t="inlineStr">
        <is>
          <t>VK-2026-0791</t>
        </is>
      </c>
      <c r="C792" t="inlineStr">
        <is>
          <t>Oost</t>
        </is>
      </c>
      <c r="D792" t="inlineStr">
        <is>
          <t>Printers en toner</t>
        </is>
      </c>
      <c r="E792" s="3" t="n">
        <v>592.77</v>
      </c>
      <c r="F792" s="3" t="n">
        <v>108.05</v>
      </c>
    </row>
    <row r="793">
      <c r="A793" s="2" t="n">
        <v>46315</v>
      </c>
      <c r="B793" t="inlineStr">
        <is>
          <t>VK-2026-0792</t>
        </is>
      </c>
      <c r="C793" t="inlineStr">
        <is>
          <t>Oost</t>
        </is>
      </c>
      <c r="D793" t="inlineStr">
        <is>
          <t>Schrijfwaren</t>
        </is>
      </c>
      <c r="E793" s="3" t="n">
        <v>150.01</v>
      </c>
      <c r="F793" s="3" t="n">
        <v>52.62</v>
      </c>
    </row>
    <row r="794">
      <c r="A794" s="2" t="n">
        <v>46315</v>
      </c>
      <c r="B794" t="inlineStr">
        <is>
          <t>VK-2026-0793</t>
        </is>
      </c>
      <c r="C794" t="inlineStr">
        <is>
          <t>Zuid</t>
        </is>
      </c>
      <c r="D794" t="inlineStr">
        <is>
          <t>Printers en toner</t>
        </is>
      </c>
      <c r="E794" s="3" t="n">
        <v>184</v>
      </c>
      <c r="F794" s="3" t="n">
        <v>30.64</v>
      </c>
    </row>
    <row r="795">
      <c r="A795" s="2" t="n">
        <v>46315</v>
      </c>
      <c r="B795" t="inlineStr">
        <is>
          <t>VK-2026-0794</t>
        </is>
      </c>
      <c r="C795" t="inlineStr">
        <is>
          <t>West</t>
        </is>
      </c>
      <c r="D795" t="inlineStr">
        <is>
          <t>Schrijfwaren</t>
        </is>
      </c>
      <c r="E795" s="3" t="n">
        <v>75.73</v>
      </c>
      <c r="F795" s="3" t="n">
        <v>28.25</v>
      </c>
    </row>
    <row r="796">
      <c r="A796" s="2" t="n">
        <v>46315</v>
      </c>
      <c r="B796" t="inlineStr">
        <is>
          <t>VK-2026-0795</t>
        </is>
      </c>
      <c r="C796" t="inlineStr">
        <is>
          <t>West</t>
        </is>
      </c>
      <c r="D796" t="inlineStr">
        <is>
          <t>Schrijfwaren</t>
        </is>
      </c>
      <c r="E796" s="3" t="n">
        <v>152.11</v>
      </c>
      <c r="F796" s="3" t="n">
        <v>48.85</v>
      </c>
    </row>
    <row r="797">
      <c r="A797" s="2" t="n">
        <v>46316</v>
      </c>
      <c r="B797" t="inlineStr">
        <is>
          <t>VK-2026-0796</t>
        </is>
      </c>
      <c r="C797" t="inlineStr">
        <is>
          <t>Noord</t>
        </is>
      </c>
      <c r="D797" t="inlineStr">
        <is>
          <t>Papier en enveloppen</t>
        </is>
      </c>
      <c r="E797" s="3" t="n">
        <v>108.86</v>
      </c>
      <c r="F797" s="3" t="n">
        <v>26.59</v>
      </c>
    </row>
    <row r="798">
      <c r="A798" s="2" t="n">
        <v>46316</v>
      </c>
      <c r="B798" t="inlineStr">
        <is>
          <t>VK-2026-0797</t>
        </is>
      </c>
      <c r="C798" t="inlineStr">
        <is>
          <t>Noord</t>
        </is>
      </c>
      <c r="D798" t="inlineStr">
        <is>
          <t>Archivering</t>
        </is>
      </c>
      <c r="E798" s="3" t="n">
        <v>148.81</v>
      </c>
      <c r="F798" s="3" t="n">
        <v>38.77</v>
      </c>
    </row>
    <row r="799">
      <c r="A799" s="2" t="n">
        <v>46316</v>
      </c>
      <c r="B799" t="inlineStr">
        <is>
          <t>VK-2026-0798</t>
        </is>
      </c>
      <c r="C799" t="inlineStr">
        <is>
          <t>Oost</t>
        </is>
      </c>
      <c r="D799" t="inlineStr">
        <is>
          <t>Archivering</t>
        </is>
      </c>
      <c r="E799" s="3" t="n">
        <v>255.16</v>
      </c>
      <c r="F799" s="3" t="n">
        <v>77.12</v>
      </c>
    </row>
    <row r="800">
      <c r="A800" s="2" t="n">
        <v>46316</v>
      </c>
      <c r="B800" t="inlineStr">
        <is>
          <t>VK-2026-0799</t>
        </is>
      </c>
      <c r="C800" t="inlineStr">
        <is>
          <t>Oost</t>
        </is>
      </c>
      <c r="D800" t="inlineStr">
        <is>
          <t>Printers en toner</t>
        </is>
      </c>
      <c r="E800" s="3" t="n">
        <v>563.83</v>
      </c>
      <c r="F800" s="3" t="n">
        <v>91.89</v>
      </c>
    </row>
    <row r="801">
      <c r="A801" s="2" t="n">
        <v>46316</v>
      </c>
      <c r="B801" t="inlineStr">
        <is>
          <t>VK-2026-0800</t>
        </is>
      </c>
      <c r="C801" t="inlineStr">
        <is>
          <t>Oost</t>
        </is>
      </c>
      <c r="D801" t="inlineStr">
        <is>
          <t>Printers en toner</t>
        </is>
      </c>
      <c r="E801" s="3" t="n">
        <v>294.66</v>
      </c>
      <c r="F801" s="3" t="n">
        <v>55.53</v>
      </c>
    </row>
    <row r="802">
      <c r="A802" s="2" t="n">
        <v>46316</v>
      </c>
      <c r="B802" t="inlineStr">
        <is>
          <t>VK-2026-0801</t>
        </is>
      </c>
      <c r="C802" t="inlineStr">
        <is>
          <t>Oost</t>
        </is>
      </c>
      <c r="D802" t="inlineStr">
        <is>
          <t>Schrijfwaren</t>
        </is>
      </c>
      <c r="E802" s="3" t="n">
        <v>180.64</v>
      </c>
      <c r="F802" s="3" t="n">
        <v>60.6</v>
      </c>
    </row>
    <row r="803">
      <c r="A803" s="2" t="n">
        <v>46316</v>
      </c>
      <c r="B803" t="inlineStr">
        <is>
          <t>VK-2026-0802</t>
        </is>
      </c>
      <c r="C803" t="inlineStr">
        <is>
          <t>Zuid</t>
        </is>
      </c>
      <c r="D803" t="inlineStr">
        <is>
          <t>Schrijfwaren</t>
        </is>
      </c>
      <c r="E803" s="3" t="n">
        <v>209.59</v>
      </c>
      <c r="F803" s="3" t="n">
        <v>62.39</v>
      </c>
    </row>
    <row r="804">
      <c r="A804" s="2" t="n">
        <v>46316</v>
      </c>
      <c r="B804" t="inlineStr">
        <is>
          <t>VK-2026-0803</t>
        </is>
      </c>
      <c r="C804" t="inlineStr">
        <is>
          <t>Zuid</t>
        </is>
      </c>
      <c r="D804" t="inlineStr">
        <is>
          <t>Printers en toner</t>
        </is>
      </c>
      <c r="E804" s="3" t="n">
        <v>564.3200000000001</v>
      </c>
      <c r="F804" s="3" t="n">
        <v>116.08</v>
      </c>
    </row>
    <row r="805">
      <c r="A805" s="2" t="n">
        <v>46316</v>
      </c>
      <c r="B805" t="inlineStr">
        <is>
          <t>VK-2026-0804</t>
        </is>
      </c>
      <c r="C805" t="inlineStr">
        <is>
          <t>Zuid</t>
        </is>
      </c>
      <c r="D805" t="inlineStr">
        <is>
          <t>Printers en toner</t>
        </is>
      </c>
      <c r="E805" s="3" t="n">
        <v>814.73</v>
      </c>
      <c r="F805" s="3" t="n">
        <v>165.85</v>
      </c>
    </row>
    <row r="806">
      <c r="A806" s="2" t="n">
        <v>46316</v>
      </c>
      <c r="B806" t="inlineStr">
        <is>
          <t>VK-2026-0805</t>
        </is>
      </c>
      <c r="C806" t="inlineStr">
        <is>
          <t>West</t>
        </is>
      </c>
      <c r="D806" t="inlineStr">
        <is>
          <t>Archivering</t>
        </is>
      </c>
      <c r="E806" s="3" t="n">
        <v>97.87</v>
      </c>
      <c r="F806" s="3" t="n">
        <v>23.68</v>
      </c>
    </row>
    <row r="807">
      <c r="A807" s="2" t="n">
        <v>46316</v>
      </c>
      <c r="B807" t="inlineStr">
        <is>
          <t>VK-2026-0806</t>
        </is>
      </c>
      <c r="C807" t="inlineStr">
        <is>
          <t>West</t>
        </is>
      </c>
      <c r="D807" t="inlineStr">
        <is>
          <t>Papier en enveloppen</t>
        </is>
      </c>
      <c r="E807" s="3" t="n">
        <v>298.58</v>
      </c>
      <c r="F807" s="3" t="n">
        <v>58.11</v>
      </c>
    </row>
    <row r="808">
      <c r="A808" s="2" t="n">
        <v>46317</v>
      </c>
      <c r="B808" t="inlineStr">
        <is>
          <t>VK-2026-0807</t>
        </is>
      </c>
      <c r="C808" t="inlineStr">
        <is>
          <t>Noord</t>
        </is>
      </c>
      <c r="D808" t="inlineStr">
        <is>
          <t>Papier en enveloppen</t>
        </is>
      </c>
      <c r="E808" s="3" t="n">
        <v>117.84</v>
      </c>
      <c r="F808" s="3" t="n">
        <v>23.15</v>
      </c>
    </row>
    <row r="809">
      <c r="A809" s="2" t="n">
        <v>46317</v>
      </c>
      <c r="B809" t="inlineStr">
        <is>
          <t>VK-2026-0808</t>
        </is>
      </c>
      <c r="C809" t="inlineStr">
        <is>
          <t>Noord</t>
        </is>
      </c>
      <c r="D809" t="inlineStr">
        <is>
          <t>Schrijfwaren</t>
        </is>
      </c>
      <c r="E809" s="3" t="n">
        <v>241.93</v>
      </c>
      <c r="F809" s="3" t="n">
        <v>83.09</v>
      </c>
    </row>
    <row r="810">
      <c r="A810" s="2" t="n">
        <v>46317</v>
      </c>
      <c r="B810" t="inlineStr">
        <is>
          <t>VK-2026-0809</t>
        </is>
      </c>
      <c r="C810" t="inlineStr">
        <is>
          <t>Noord</t>
        </is>
      </c>
      <c r="D810" t="inlineStr">
        <is>
          <t>Archivering</t>
        </is>
      </c>
      <c r="E810" s="3" t="n">
        <v>89.45</v>
      </c>
      <c r="F810" s="3" t="n">
        <v>25.15</v>
      </c>
    </row>
    <row r="811">
      <c r="A811" s="2" t="n">
        <v>46317</v>
      </c>
      <c r="B811" t="inlineStr">
        <is>
          <t>VK-2026-0810</t>
        </is>
      </c>
      <c r="C811" t="inlineStr">
        <is>
          <t>Oost</t>
        </is>
      </c>
      <c r="D811" t="inlineStr">
        <is>
          <t>Schrijfwaren</t>
        </is>
      </c>
      <c r="E811" s="3" t="n">
        <v>179.42</v>
      </c>
      <c r="F811" s="3" t="n">
        <v>66.48999999999999</v>
      </c>
    </row>
    <row r="812">
      <c r="A812" s="2" t="n">
        <v>46317</v>
      </c>
      <c r="B812" t="inlineStr">
        <is>
          <t>VK-2026-0811</t>
        </is>
      </c>
      <c r="C812" t="inlineStr">
        <is>
          <t>Oost</t>
        </is>
      </c>
      <c r="D812" t="inlineStr">
        <is>
          <t>Archivering</t>
        </is>
      </c>
      <c r="E812" s="3" t="n">
        <v>360.25</v>
      </c>
      <c r="F812" s="3" t="n">
        <v>114.16</v>
      </c>
    </row>
    <row r="813">
      <c r="A813" s="2" t="n">
        <v>46317</v>
      </c>
      <c r="B813" t="inlineStr">
        <is>
          <t>VK-2026-0812</t>
        </is>
      </c>
      <c r="C813" t="inlineStr">
        <is>
          <t>Zuid</t>
        </is>
      </c>
      <c r="D813" t="inlineStr">
        <is>
          <t>Papier en enveloppen</t>
        </is>
      </c>
      <c r="E813" s="3" t="n">
        <v>281.75</v>
      </c>
      <c r="F813" s="3" t="n">
        <v>70.22</v>
      </c>
    </row>
    <row r="814">
      <c r="A814" s="2" t="n">
        <v>46317</v>
      </c>
      <c r="B814" t="inlineStr">
        <is>
          <t>VK-2026-0813</t>
        </is>
      </c>
      <c r="C814" t="inlineStr">
        <is>
          <t>West</t>
        </is>
      </c>
      <c r="D814" t="inlineStr">
        <is>
          <t>Schrijfwaren</t>
        </is>
      </c>
      <c r="E814" s="3" t="n">
        <v>136.49</v>
      </c>
      <c r="F814" s="3" t="n">
        <v>47.52</v>
      </c>
    </row>
    <row r="815">
      <c r="A815" s="2" t="n">
        <v>46317</v>
      </c>
      <c r="B815" t="inlineStr">
        <is>
          <t>VK-2026-0814</t>
        </is>
      </c>
      <c r="C815" t="inlineStr">
        <is>
          <t>West</t>
        </is>
      </c>
      <c r="D815" t="inlineStr">
        <is>
          <t>Schrijfwaren</t>
        </is>
      </c>
      <c r="E815" s="3" t="n">
        <v>49.48</v>
      </c>
      <c r="F815" s="3" t="n">
        <v>14.62</v>
      </c>
    </row>
    <row r="816">
      <c r="A816" s="2" t="n">
        <v>46318</v>
      </c>
      <c r="B816" t="inlineStr">
        <is>
          <t>VK-2026-0815</t>
        </is>
      </c>
      <c r="C816" t="inlineStr">
        <is>
          <t>Noord</t>
        </is>
      </c>
      <c r="D816" t="inlineStr">
        <is>
          <t>Printers en toner</t>
        </is>
      </c>
      <c r="E816" s="3" t="n">
        <v>283.72</v>
      </c>
      <c r="F816" s="3" t="n">
        <v>52.01</v>
      </c>
    </row>
    <row r="817">
      <c r="A817" s="2" t="n">
        <v>46318</v>
      </c>
      <c r="B817" t="inlineStr">
        <is>
          <t>VK-2026-0816</t>
        </is>
      </c>
      <c r="C817" t="inlineStr">
        <is>
          <t>Noord</t>
        </is>
      </c>
      <c r="D817" t="inlineStr">
        <is>
          <t>Schrijfwaren</t>
        </is>
      </c>
      <c r="E817" s="3" t="n">
        <v>100.36</v>
      </c>
      <c r="F817" s="3" t="n">
        <v>33.98</v>
      </c>
    </row>
    <row r="818">
      <c r="A818" s="2" t="n">
        <v>46318</v>
      </c>
      <c r="B818" t="inlineStr">
        <is>
          <t>VK-2026-0817</t>
        </is>
      </c>
      <c r="C818" t="inlineStr">
        <is>
          <t>Zuid</t>
        </is>
      </c>
      <c r="D818" t="inlineStr">
        <is>
          <t>Papier en enveloppen</t>
        </is>
      </c>
      <c r="E818" s="3" t="n">
        <v>415.78</v>
      </c>
      <c r="F818" s="3" t="n">
        <v>82.92</v>
      </c>
    </row>
    <row r="819">
      <c r="A819" s="2" t="n">
        <v>46318</v>
      </c>
      <c r="B819" t="inlineStr">
        <is>
          <t>VK-2026-0818</t>
        </is>
      </c>
      <c r="C819" t="inlineStr">
        <is>
          <t>Zuid</t>
        </is>
      </c>
      <c r="D819" t="inlineStr">
        <is>
          <t>Archivering</t>
        </is>
      </c>
      <c r="E819" s="3" t="n">
        <v>209.85</v>
      </c>
      <c r="F819" s="3" t="n">
        <v>56.19</v>
      </c>
    </row>
    <row r="820">
      <c r="A820" s="2" t="n">
        <v>46318</v>
      </c>
      <c r="B820" t="inlineStr">
        <is>
          <t>VK-2026-0819</t>
        </is>
      </c>
      <c r="C820" t="inlineStr">
        <is>
          <t>West</t>
        </is>
      </c>
      <c r="D820" t="inlineStr">
        <is>
          <t>Kantoormeubilair</t>
        </is>
      </c>
      <c r="E820" s="3" t="n">
        <v>1261.75</v>
      </c>
      <c r="F820" s="3" t="n">
        <v>399.8</v>
      </c>
    </row>
    <row r="821">
      <c r="A821" s="2" t="n">
        <v>46318</v>
      </c>
      <c r="B821" t="inlineStr">
        <is>
          <t>VK-2026-0820</t>
        </is>
      </c>
      <c r="C821" t="inlineStr">
        <is>
          <t>West</t>
        </is>
      </c>
      <c r="D821" t="inlineStr">
        <is>
          <t>Schrijfwaren</t>
        </is>
      </c>
      <c r="E821" s="3" t="n">
        <v>141.63</v>
      </c>
      <c r="F821" s="3" t="n">
        <v>49.04</v>
      </c>
    </row>
    <row r="822">
      <c r="A822" s="2" t="n">
        <v>46318</v>
      </c>
      <c r="B822" t="inlineStr">
        <is>
          <t>VK-2026-0821</t>
        </is>
      </c>
      <c r="C822" t="inlineStr">
        <is>
          <t>West</t>
        </is>
      </c>
      <c r="D822" t="inlineStr">
        <is>
          <t>Printers en toner</t>
        </is>
      </c>
      <c r="E822" s="3" t="n">
        <v>673</v>
      </c>
      <c r="F822" s="3" t="n">
        <v>109.97</v>
      </c>
    </row>
    <row r="823">
      <c r="A823" s="2" t="n">
        <v>46318</v>
      </c>
      <c r="B823" t="inlineStr">
        <is>
          <t>VK-2026-0822</t>
        </is>
      </c>
      <c r="C823" t="inlineStr">
        <is>
          <t>West</t>
        </is>
      </c>
      <c r="D823" t="inlineStr">
        <is>
          <t>Schrijfwaren</t>
        </is>
      </c>
      <c r="E823" s="3" t="n">
        <v>87.98</v>
      </c>
      <c r="F823" s="3" t="n">
        <v>26.41</v>
      </c>
    </row>
    <row r="824">
      <c r="A824" s="2" t="n">
        <v>46321</v>
      </c>
      <c r="B824" t="inlineStr">
        <is>
          <t>VK-2026-0823</t>
        </is>
      </c>
      <c r="C824" t="inlineStr">
        <is>
          <t>Noord</t>
        </is>
      </c>
      <c r="D824" t="inlineStr">
        <is>
          <t>Kantoormeubilair</t>
        </is>
      </c>
      <c r="E824" s="3" t="n">
        <v>929.09</v>
      </c>
      <c r="F824" s="3" t="n">
        <v>309.61</v>
      </c>
    </row>
    <row r="825">
      <c r="A825" s="2" t="n">
        <v>46321</v>
      </c>
      <c r="B825" t="inlineStr">
        <is>
          <t>VK-2026-0824</t>
        </is>
      </c>
      <c r="C825" t="inlineStr">
        <is>
          <t>Oost</t>
        </is>
      </c>
      <c r="D825" t="inlineStr">
        <is>
          <t>Archivering</t>
        </is>
      </c>
      <c r="E825" s="3" t="n">
        <v>145.27</v>
      </c>
      <c r="F825" s="3" t="n">
        <v>45.75</v>
      </c>
    </row>
    <row r="826">
      <c r="A826" s="2" t="n">
        <v>46321</v>
      </c>
      <c r="B826" t="inlineStr">
        <is>
          <t>VK-2026-0825</t>
        </is>
      </c>
      <c r="C826" t="inlineStr">
        <is>
          <t>Oost</t>
        </is>
      </c>
      <c r="D826" t="inlineStr">
        <is>
          <t>Schrijfwaren</t>
        </is>
      </c>
      <c r="E826" s="3" t="n">
        <v>65.16</v>
      </c>
      <c r="F826" s="3" t="n">
        <v>21.55</v>
      </c>
    </row>
    <row r="827">
      <c r="A827" s="2" t="n">
        <v>46321</v>
      </c>
      <c r="B827" t="inlineStr">
        <is>
          <t>VK-2026-0826</t>
        </is>
      </c>
      <c r="C827" t="inlineStr">
        <is>
          <t>Oost</t>
        </is>
      </c>
      <c r="D827" t="inlineStr">
        <is>
          <t>Archivering</t>
        </is>
      </c>
      <c r="E827" s="3" t="n">
        <v>365.8</v>
      </c>
      <c r="F827" s="3" t="n">
        <v>104.92</v>
      </c>
    </row>
    <row r="828">
      <c r="A828" s="2" t="n">
        <v>46321</v>
      </c>
      <c r="B828" t="inlineStr">
        <is>
          <t>VK-2026-0827</t>
        </is>
      </c>
      <c r="C828" t="inlineStr">
        <is>
          <t>Zuid</t>
        </is>
      </c>
      <c r="D828" t="inlineStr">
        <is>
          <t>Papier en enveloppen</t>
        </is>
      </c>
      <c r="E828" s="3" t="n">
        <v>224.56</v>
      </c>
      <c r="F828" s="3" t="n">
        <v>56.56</v>
      </c>
    </row>
    <row r="829">
      <c r="A829" s="2" t="n">
        <v>46321</v>
      </c>
      <c r="B829" t="inlineStr">
        <is>
          <t>VK-2026-0828</t>
        </is>
      </c>
      <c r="C829" t="inlineStr">
        <is>
          <t>West</t>
        </is>
      </c>
      <c r="D829" t="inlineStr">
        <is>
          <t>Kantoormeubilair</t>
        </is>
      </c>
      <c r="E829" s="3" t="n">
        <v>325.85</v>
      </c>
      <c r="F829" s="3" t="n">
        <v>102.55</v>
      </c>
    </row>
    <row r="830">
      <c r="A830" s="2" t="n">
        <v>46321</v>
      </c>
      <c r="B830" t="inlineStr">
        <is>
          <t>VK-2026-0829</t>
        </is>
      </c>
      <c r="C830" t="inlineStr">
        <is>
          <t>West</t>
        </is>
      </c>
      <c r="D830" t="inlineStr">
        <is>
          <t>Papier en enveloppen</t>
        </is>
      </c>
      <c r="E830" s="3" t="n">
        <v>152.84</v>
      </c>
      <c r="F830" s="3" t="n">
        <v>36.98</v>
      </c>
    </row>
    <row r="831">
      <c r="A831" s="2" t="n">
        <v>46322</v>
      </c>
      <c r="B831" t="inlineStr">
        <is>
          <t>VK-2026-0830</t>
        </is>
      </c>
      <c r="C831" t="inlineStr">
        <is>
          <t>Noord</t>
        </is>
      </c>
      <c r="D831" t="inlineStr">
        <is>
          <t>Papier en enveloppen</t>
        </is>
      </c>
      <c r="E831" s="3" t="n">
        <v>286.75</v>
      </c>
      <c r="F831" s="3" t="n">
        <v>53.7</v>
      </c>
    </row>
    <row r="832">
      <c r="A832" s="2" t="n">
        <v>46322</v>
      </c>
      <c r="B832" t="inlineStr">
        <is>
          <t>VK-2026-0831</t>
        </is>
      </c>
      <c r="C832" t="inlineStr">
        <is>
          <t>Noord</t>
        </is>
      </c>
      <c r="D832" t="inlineStr">
        <is>
          <t>Schrijfwaren</t>
        </is>
      </c>
      <c r="E832" s="3" t="n">
        <v>104.87</v>
      </c>
      <c r="F832" s="3" t="n">
        <v>39.74</v>
      </c>
    </row>
    <row r="833">
      <c r="A833" s="2" t="n">
        <v>46322</v>
      </c>
      <c r="B833" t="inlineStr">
        <is>
          <t>VK-2026-0832</t>
        </is>
      </c>
      <c r="C833" t="inlineStr">
        <is>
          <t>Oost</t>
        </is>
      </c>
      <c r="D833" t="inlineStr">
        <is>
          <t>Archivering</t>
        </is>
      </c>
      <c r="E833" s="3" t="n">
        <v>242.53</v>
      </c>
      <c r="F833" s="3" t="n">
        <v>66.68000000000001</v>
      </c>
    </row>
    <row r="834">
      <c r="A834" s="2" t="n">
        <v>46322</v>
      </c>
      <c r="B834" t="inlineStr">
        <is>
          <t>VK-2026-0833</t>
        </is>
      </c>
      <c r="C834" t="inlineStr">
        <is>
          <t>Zuid</t>
        </is>
      </c>
      <c r="D834" t="inlineStr">
        <is>
          <t>Schrijfwaren</t>
        </is>
      </c>
      <c r="E834" s="3" t="n">
        <v>86.09</v>
      </c>
      <c r="F834" s="3" t="n">
        <v>29.68</v>
      </c>
    </row>
    <row r="835">
      <c r="A835" s="2" t="n">
        <v>46322</v>
      </c>
      <c r="B835" t="inlineStr">
        <is>
          <t>VK-2026-0834</t>
        </is>
      </c>
      <c r="C835" t="inlineStr">
        <is>
          <t>West</t>
        </is>
      </c>
      <c r="D835" t="inlineStr">
        <is>
          <t>Kantoormeubilair</t>
        </is>
      </c>
      <c r="E835" s="3" t="n">
        <v>1557.18</v>
      </c>
      <c r="F835" s="3" t="n">
        <v>528.37</v>
      </c>
    </row>
    <row r="836">
      <c r="A836" s="2" t="n">
        <v>46322</v>
      </c>
      <c r="B836" t="inlineStr">
        <is>
          <t>VK-2026-0835</t>
        </is>
      </c>
      <c r="C836" t="inlineStr">
        <is>
          <t>West</t>
        </is>
      </c>
      <c r="D836" t="inlineStr">
        <is>
          <t>Printers en toner</t>
        </is>
      </c>
      <c r="E836" s="3" t="n">
        <v>599.3</v>
      </c>
      <c r="F836" s="3" t="n">
        <v>119</v>
      </c>
    </row>
    <row r="837">
      <c r="A837" s="2" t="n">
        <v>46322</v>
      </c>
      <c r="B837" t="inlineStr">
        <is>
          <t>VK-2026-0836</t>
        </is>
      </c>
      <c r="C837" t="inlineStr">
        <is>
          <t>West</t>
        </is>
      </c>
      <c r="D837" t="inlineStr">
        <is>
          <t>Papier en enveloppen</t>
        </is>
      </c>
      <c r="E837" s="3" t="n">
        <v>241.84</v>
      </c>
      <c r="F837" s="3" t="n">
        <v>53.45</v>
      </c>
    </row>
    <row r="838">
      <c r="A838" s="2" t="n">
        <v>46323</v>
      </c>
      <c r="B838" t="inlineStr">
        <is>
          <t>VK-2026-0837</t>
        </is>
      </c>
      <c r="C838" t="inlineStr">
        <is>
          <t>Noord</t>
        </is>
      </c>
      <c r="D838" t="inlineStr">
        <is>
          <t>Papier en enveloppen</t>
        </is>
      </c>
      <c r="E838" s="3" t="n">
        <v>357.84</v>
      </c>
      <c r="F838" s="3" t="n">
        <v>73.47</v>
      </c>
    </row>
    <row r="839">
      <c r="A839" s="2" t="n">
        <v>46323</v>
      </c>
      <c r="B839" t="inlineStr">
        <is>
          <t>VK-2026-0838</t>
        </is>
      </c>
      <c r="C839" t="inlineStr">
        <is>
          <t>Noord</t>
        </is>
      </c>
      <c r="D839" t="inlineStr">
        <is>
          <t>Schrijfwaren</t>
        </is>
      </c>
      <c r="E839" s="3" t="n">
        <v>84.06</v>
      </c>
      <c r="F839" s="3" t="n">
        <v>25.87</v>
      </c>
    </row>
    <row r="840">
      <c r="A840" s="2" t="n">
        <v>46323</v>
      </c>
      <c r="B840" t="inlineStr">
        <is>
          <t>VK-2026-0839</t>
        </is>
      </c>
      <c r="C840" t="inlineStr">
        <is>
          <t>Oost</t>
        </is>
      </c>
      <c r="D840" t="inlineStr">
        <is>
          <t>Schrijfwaren</t>
        </is>
      </c>
      <c r="E840" s="3" t="n">
        <v>49.27</v>
      </c>
      <c r="F840" s="3" t="n">
        <v>17.04</v>
      </c>
    </row>
    <row r="841">
      <c r="A841" s="2" t="n">
        <v>46323</v>
      </c>
      <c r="B841" t="inlineStr">
        <is>
          <t>VK-2026-0840</t>
        </is>
      </c>
      <c r="C841" t="inlineStr">
        <is>
          <t>Oost</t>
        </is>
      </c>
      <c r="D841" t="inlineStr">
        <is>
          <t>Schrijfwaren</t>
        </is>
      </c>
      <c r="E841" s="3" t="n">
        <v>231.03</v>
      </c>
      <c r="F841" s="3" t="n">
        <v>80.63</v>
      </c>
    </row>
    <row r="842">
      <c r="A842" s="2" t="n">
        <v>46323</v>
      </c>
      <c r="B842" t="inlineStr">
        <is>
          <t>VK-2026-0841</t>
        </is>
      </c>
      <c r="C842" t="inlineStr">
        <is>
          <t>Oost</t>
        </is>
      </c>
      <c r="D842" t="inlineStr">
        <is>
          <t>Papier en enveloppen</t>
        </is>
      </c>
      <c r="E842" s="3" t="n">
        <v>213.12</v>
      </c>
      <c r="F842" s="3" t="n">
        <v>46.4</v>
      </c>
    </row>
    <row r="843">
      <c r="A843" s="2" t="n">
        <v>46323</v>
      </c>
      <c r="B843" t="inlineStr">
        <is>
          <t>VK-2026-0842</t>
        </is>
      </c>
      <c r="C843" t="inlineStr">
        <is>
          <t>Zuid</t>
        </is>
      </c>
      <c r="D843" t="inlineStr">
        <is>
          <t>Papier en enveloppen</t>
        </is>
      </c>
      <c r="E843" s="3" t="n">
        <v>239.08</v>
      </c>
      <c r="F843" s="3" t="n">
        <v>53.05</v>
      </c>
    </row>
    <row r="844">
      <c r="A844" s="2" t="n">
        <v>46323</v>
      </c>
      <c r="B844" t="inlineStr">
        <is>
          <t>VK-2026-0843</t>
        </is>
      </c>
      <c r="C844" t="inlineStr">
        <is>
          <t>Zuid</t>
        </is>
      </c>
      <c r="D844" t="inlineStr">
        <is>
          <t>Printers en toner</t>
        </is>
      </c>
      <c r="E844" s="3" t="n">
        <v>376.82</v>
      </c>
      <c r="F844" s="3" t="n">
        <v>57.67</v>
      </c>
    </row>
    <row r="845">
      <c r="A845" s="2" t="n">
        <v>46323</v>
      </c>
      <c r="B845" t="inlineStr">
        <is>
          <t>VK-2026-0844</t>
        </is>
      </c>
      <c r="C845" t="inlineStr">
        <is>
          <t>Zuid</t>
        </is>
      </c>
      <c r="D845" t="inlineStr">
        <is>
          <t>Printers en toner</t>
        </is>
      </c>
      <c r="E845" s="3" t="n">
        <v>309.33</v>
      </c>
      <c r="F845" s="3" t="n">
        <v>51.6</v>
      </c>
    </row>
    <row r="846">
      <c r="A846" s="2" t="n">
        <v>46323</v>
      </c>
      <c r="B846" t="inlineStr">
        <is>
          <t>VK-2026-0845</t>
        </is>
      </c>
      <c r="C846" t="inlineStr">
        <is>
          <t>West</t>
        </is>
      </c>
      <c r="D846" t="inlineStr">
        <is>
          <t>Printers en toner</t>
        </is>
      </c>
      <c r="E846" s="3" t="n">
        <v>476.04</v>
      </c>
      <c r="F846" s="3" t="n">
        <v>83.23999999999999</v>
      </c>
    </row>
    <row r="847">
      <c r="A847" s="2" t="n">
        <v>46323</v>
      </c>
      <c r="B847" t="inlineStr">
        <is>
          <t>VK-2026-0846</t>
        </is>
      </c>
      <c r="C847" t="inlineStr">
        <is>
          <t>West</t>
        </is>
      </c>
      <c r="D847" t="inlineStr">
        <is>
          <t>Archivering</t>
        </is>
      </c>
      <c r="E847" s="3" t="n">
        <v>203.28</v>
      </c>
      <c r="F847" s="3" t="n">
        <v>55.73</v>
      </c>
    </row>
    <row r="848">
      <c r="A848" s="2" t="n">
        <v>46324</v>
      </c>
      <c r="B848" t="inlineStr">
        <is>
          <t>VK-2026-0847</t>
        </is>
      </c>
      <c r="C848" t="inlineStr">
        <is>
          <t>Noord</t>
        </is>
      </c>
      <c r="D848" t="inlineStr">
        <is>
          <t>Schrijfwaren</t>
        </is>
      </c>
      <c r="E848" s="3" t="n">
        <v>220.08</v>
      </c>
      <c r="F848" s="3" t="n">
        <v>68.64</v>
      </c>
    </row>
    <row r="849">
      <c r="A849" s="2" t="n">
        <v>46324</v>
      </c>
      <c r="B849" t="inlineStr">
        <is>
          <t>VK-2026-0848</t>
        </is>
      </c>
      <c r="C849" t="inlineStr">
        <is>
          <t>Noord</t>
        </is>
      </c>
      <c r="D849" t="inlineStr">
        <is>
          <t>Papier en enveloppen</t>
        </is>
      </c>
      <c r="E849" s="3" t="n">
        <v>286.71</v>
      </c>
      <c r="F849" s="3" t="n">
        <v>61.77</v>
      </c>
    </row>
    <row r="850">
      <c r="A850" s="2" t="n">
        <v>46324</v>
      </c>
      <c r="B850" t="inlineStr">
        <is>
          <t>VK-2026-0849</t>
        </is>
      </c>
      <c r="C850" t="inlineStr">
        <is>
          <t>Noord</t>
        </is>
      </c>
      <c r="D850" t="inlineStr">
        <is>
          <t>Papier en enveloppen</t>
        </is>
      </c>
      <c r="E850" s="3" t="n">
        <v>232.31</v>
      </c>
      <c r="F850" s="3" t="n">
        <v>50.46</v>
      </c>
    </row>
    <row r="851">
      <c r="A851" s="2" t="n">
        <v>46324</v>
      </c>
      <c r="B851" t="inlineStr">
        <is>
          <t>VK-2026-0850</t>
        </is>
      </c>
      <c r="C851" t="inlineStr">
        <is>
          <t>Noord</t>
        </is>
      </c>
      <c r="D851" t="inlineStr">
        <is>
          <t>Printers en toner</t>
        </is>
      </c>
      <c r="E851" s="3" t="n">
        <v>544.45</v>
      </c>
      <c r="F851" s="3" t="n">
        <v>100.54</v>
      </c>
    </row>
    <row r="852">
      <c r="A852" s="2" t="n">
        <v>46324</v>
      </c>
      <c r="B852" t="inlineStr">
        <is>
          <t>VK-2026-0851</t>
        </is>
      </c>
      <c r="C852" t="inlineStr">
        <is>
          <t>Zuid</t>
        </is>
      </c>
      <c r="D852" t="inlineStr">
        <is>
          <t>Printers en toner</t>
        </is>
      </c>
      <c r="E852" s="3" t="n">
        <v>423.69</v>
      </c>
      <c r="F852" s="3" t="n">
        <v>80.59999999999999</v>
      </c>
    </row>
    <row r="853">
      <c r="A853" s="2" t="n">
        <v>46324</v>
      </c>
      <c r="B853" t="inlineStr">
        <is>
          <t>VK-2026-0852</t>
        </is>
      </c>
      <c r="C853" t="inlineStr">
        <is>
          <t>West</t>
        </is>
      </c>
      <c r="D853" t="inlineStr">
        <is>
          <t>Kantoormeubilair</t>
        </is>
      </c>
      <c r="E853" s="3" t="n">
        <v>473.96</v>
      </c>
      <c r="F853" s="3" t="n">
        <v>159.24</v>
      </c>
    </row>
    <row r="854">
      <c r="A854" s="2" t="n">
        <v>46324</v>
      </c>
      <c r="B854" t="inlineStr">
        <is>
          <t>VK-2026-0853</t>
        </is>
      </c>
      <c r="C854" t="inlineStr">
        <is>
          <t>West</t>
        </is>
      </c>
      <c r="D854" t="inlineStr">
        <is>
          <t>Papier en enveloppen</t>
        </is>
      </c>
      <c r="E854" s="3" t="n">
        <v>321.07</v>
      </c>
      <c r="F854" s="3" t="n">
        <v>70.56</v>
      </c>
    </row>
    <row r="855">
      <c r="A855" s="2" t="n">
        <v>46324</v>
      </c>
      <c r="B855" t="inlineStr">
        <is>
          <t>VK-2026-0854</t>
        </is>
      </c>
      <c r="C855" t="inlineStr">
        <is>
          <t>West</t>
        </is>
      </c>
      <c r="D855" t="inlineStr">
        <is>
          <t>Archivering</t>
        </is>
      </c>
      <c r="E855" s="3" t="n">
        <v>109.32</v>
      </c>
      <c r="F855" s="3" t="n">
        <v>28.35</v>
      </c>
    </row>
    <row r="856">
      <c r="A856" s="2" t="n">
        <v>46324</v>
      </c>
      <c r="B856" t="inlineStr">
        <is>
          <t>VK-2026-0855</t>
        </is>
      </c>
      <c r="C856" t="inlineStr">
        <is>
          <t>West</t>
        </is>
      </c>
      <c r="D856" t="inlineStr">
        <is>
          <t>Archivering</t>
        </is>
      </c>
      <c r="E856" s="3" t="n">
        <v>75.83</v>
      </c>
      <c r="F856" s="3" t="n">
        <v>19.57</v>
      </c>
    </row>
    <row r="857">
      <c r="A857" s="2" t="n">
        <v>46325</v>
      </c>
      <c r="B857" t="inlineStr">
        <is>
          <t>VK-2026-0856</t>
        </is>
      </c>
      <c r="C857" t="inlineStr">
        <is>
          <t>Noord</t>
        </is>
      </c>
      <c r="D857" t="inlineStr">
        <is>
          <t>Papier en enveloppen</t>
        </is>
      </c>
      <c r="E857" s="3" t="n">
        <v>270.71</v>
      </c>
      <c r="F857" s="3" t="n">
        <v>57.83</v>
      </c>
    </row>
    <row r="858">
      <c r="A858" s="2" t="n">
        <v>46325</v>
      </c>
      <c r="B858" t="inlineStr">
        <is>
          <t>VK-2026-0857</t>
        </is>
      </c>
      <c r="C858" t="inlineStr">
        <is>
          <t>Noord</t>
        </is>
      </c>
      <c r="D858" t="inlineStr">
        <is>
          <t>Papier en enveloppen</t>
        </is>
      </c>
      <c r="E858" s="3" t="n">
        <v>194.65</v>
      </c>
      <c r="F858" s="3" t="n">
        <v>41.89</v>
      </c>
    </row>
    <row r="859">
      <c r="A859" s="2" t="n">
        <v>46325</v>
      </c>
      <c r="B859" t="inlineStr">
        <is>
          <t>VK-2026-0858</t>
        </is>
      </c>
      <c r="C859" t="inlineStr">
        <is>
          <t>Oost</t>
        </is>
      </c>
      <c r="D859" t="inlineStr">
        <is>
          <t>Papier en enveloppen</t>
        </is>
      </c>
      <c r="E859" s="3" t="n">
        <v>357.85</v>
      </c>
      <c r="F859" s="3" t="n">
        <v>89.89</v>
      </c>
    </row>
    <row r="860">
      <c r="A860" s="2" t="n">
        <v>46325</v>
      </c>
      <c r="B860" t="inlineStr">
        <is>
          <t>VK-2026-0859</t>
        </is>
      </c>
      <c r="C860" t="inlineStr">
        <is>
          <t>Oost</t>
        </is>
      </c>
      <c r="D860" t="inlineStr">
        <is>
          <t>Archivering</t>
        </is>
      </c>
      <c r="E860" s="3" t="n">
        <v>235.8</v>
      </c>
      <c r="F860" s="3" t="n">
        <v>66.81</v>
      </c>
    </row>
    <row r="861">
      <c r="A861" s="2" t="n">
        <v>46325</v>
      </c>
      <c r="B861" t="inlineStr">
        <is>
          <t>VK-2026-0860</t>
        </is>
      </c>
      <c r="C861" t="inlineStr">
        <is>
          <t>Zuid</t>
        </is>
      </c>
      <c r="D861" t="inlineStr">
        <is>
          <t>Papier en enveloppen</t>
        </is>
      </c>
      <c r="E861" s="3" t="n">
        <v>137.38</v>
      </c>
      <c r="F861" s="3" t="n">
        <v>29.75</v>
      </c>
    </row>
    <row r="862">
      <c r="A862" s="2" t="n">
        <v>46325</v>
      </c>
      <c r="B862" t="inlineStr">
        <is>
          <t>VK-2026-0861</t>
        </is>
      </c>
      <c r="C862" t="inlineStr">
        <is>
          <t>Zuid</t>
        </is>
      </c>
      <c r="D862" t="inlineStr">
        <is>
          <t>Archivering</t>
        </is>
      </c>
      <c r="E862" s="3" t="n">
        <v>119.85</v>
      </c>
      <c r="F862" s="3" t="n">
        <v>38.37</v>
      </c>
    </row>
    <row r="863">
      <c r="A863" s="2" t="n">
        <v>46325</v>
      </c>
      <c r="B863" t="inlineStr">
        <is>
          <t>VK-2026-0862</t>
        </is>
      </c>
      <c r="C863" t="inlineStr">
        <is>
          <t>Zuid</t>
        </is>
      </c>
      <c r="D863" t="inlineStr">
        <is>
          <t>Schrijfwaren</t>
        </is>
      </c>
      <c r="E863" s="3" t="n">
        <v>146.99</v>
      </c>
      <c r="F863" s="3" t="n">
        <v>45.86</v>
      </c>
    </row>
  </sheetData>
  <mergeCells count="1">
    <mergeCell ref="H2:H8"/>
  </mergeCells>
  <printOptions headings="1" gridLines="1"/>
  <pageMargins left="0.75" right="0.75" top="1" bottom="1" header="0.5" footer="0.5"/>
  <pageSetup orientation="portrait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22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4" customWidth="1" min="3" max="3"/>
    <col width="13" customWidth="1" min="4" max="4"/>
    <col width="2" customWidth="1" min="5" max="5"/>
    <col width="11" customWidth="1" min="6" max="6"/>
    <col width="15" customWidth="1" min="7" max="7"/>
    <col width="15" customWidth="1" min="8" max="8"/>
    <col width="2" customWidth="1" min="9" max="9"/>
    <col width="21" customWidth="1" min="10" max="10"/>
    <col width="17" customWidth="1" min="11" max="11"/>
    <col width="2" customWidth="1" min="12" max="12"/>
    <col width="11" customWidth="1" min="13" max="13"/>
    <col width="15" customWidth="1" min="14" max="14"/>
    <col width="2" customWidth="1" min="15" max="15"/>
    <col width="2" customWidth="1" min="16" max="16"/>
    <col width="2" customWidth="1" min="17" max="17"/>
    <col width="13" customWidth="1" min="18" max="18"/>
    <col width="21" customWidth="1" min="19" max="19"/>
    <col width="16" customWidth="1" min="20" max="20"/>
    <col width="2" customWidth="1" min="21" max="21"/>
    <col width="21" customWidth="1" min="22" max="22"/>
    <col width="13" customWidth="1" min="23" max="23"/>
    <col width="14" customWidth="1" min="24" max="24"/>
  </cols>
  <sheetData>
    <row r="1">
      <c r="A1" s="5" t="inlineStr">
        <is>
          <t>02_Draaitabellen — samenvattingen met SOMMEN.ALS (SUMIFS) op de plek van de draaitabellen</t>
        </is>
      </c>
      <c r="L1" s="1" t="inlineStr">
        <is>
          <t>Voorbeeldgegevens — orova.vn</t>
        </is>
      </c>
    </row>
    <row r="2">
      <c r="A2" s="6" t="inlineStr">
        <is>
          <t>pt_Totaal (vanaf A3)</t>
        </is>
      </c>
      <c r="F2" s="6" t="inlineStr">
        <is>
          <t>pt_Omzet_Maand (vanaf F3)</t>
        </is>
      </c>
      <c r="J2" s="6" t="inlineStr">
        <is>
          <t>pt_Categorie (vanaf J3)</t>
        </is>
      </c>
      <c r="M2" s="6" t="inlineStr">
        <is>
          <t>pt_Regio (vanaf M3)</t>
        </is>
      </c>
      <c r="R2" s="1" t="inlineStr">
        <is>
          <t>Lijsten voor de keuzelijsten</t>
        </is>
      </c>
      <c r="V2" s="1" t="inlineStr">
        <is>
          <t>Hulpkolommen voor het sorteren</t>
        </is>
      </c>
    </row>
    <row r="3" ht="30" customHeight="1">
      <c r="A3" s="7" t="inlineStr">
        <is>
          <t>Kengetal</t>
        </is>
      </c>
      <c r="B3" s="7" t="inlineStr">
        <is>
          <t>Geselecteerde periode</t>
        </is>
      </c>
      <c r="C3" s="7" t="inlineStr">
        <is>
          <t>Vorige maand</t>
        </is>
      </c>
      <c r="D3" s="7" t="inlineStr">
        <is>
          <t>Verandering</t>
        </is>
      </c>
      <c r="E3" s="8" t="n"/>
      <c r="F3" s="7" t="inlineStr">
        <is>
          <t>Maand</t>
        </is>
      </c>
      <c r="G3" s="7" t="inlineStr">
        <is>
          <t>Som van Omzet</t>
        </is>
      </c>
      <c r="H3" s="7" t="inlineStr">
        <is>
          <t>Som van Marge</t>
        </is>
      </c>
      <c r="I3" s="8" t="n"/>
      <c r="J3" s="7" t="inlineStr">
        <is>
          <t>Productcategorie</t>
        </is>
      </c>
      <c r="K3" s="7" t="inlineStr">
        <is>
          <t>Som van Omzet ↓</t>
        </is>
      </c>
      <c r="L3" s="8" t="n"/>
      <c r="M3" s="7" t="inlineStr">
        <is>
          <t>Regio</t>
        </is>
      </c>
      <c r="N3" s="7" t="inlineStr">
        <is>
          <t>Som van Marge</t>
        </is>
      </c>
      <c r="R3" s="9" t="inlineStr">
        <is>
          <t>Regio</t>
        </is>
      </c>
      <c r="S3" s="9" t="inlineStr">
        <is>
          <t>Categorie</t>
        </is>
      </c>
      <c r="T3" s="9" t="inlineStr">
        <is>
          <t>Maand</t>
        </is>
      </c>
      <c r="U3" s="8" t="n"/>
      <c r="V3" s="9" t="inlineStr">
        <is>
          <t>Productcategorie</t>
        </is>
      </c>
      <c r="W3" s="9" t="inlineStr">
        <is>
          <t>Omzet</t>
        </is>
      </c>
      <c r="X3" s="9" t="inlineStr">
        <is>
          <t>Sorteersleutel</t>
        </is>
      </c>
    </row>
    <row r="4">
      <c r="A4" s="10" t="inlineStr">
        <is>
          <t>Som van Omzet</t>
        </is>
      </c>
      <c r="B4" s="11">
        <f>SUMIFS(tbl_Verkoop[Omzet],tbl_Verkoop[Datum],"&gt;="&amp;$B$20,tbl_Verkoop[Datum],"&lt;"&amp;$B$21,tbl_Verkoop[Regio],$B$17,tbl_Verkoop[Productcategorie],$B$18)</f>
        <v/>
      </c>
      <c r="C4" s="11">
        <f>IF($B$22="","",SUMIFS(tbl_Verkoop[Omzet],tbl_Verkoop[Datum],"&gt;="&amp;$B$22,tbl_Verkoop[Datum],"&lt;"&amp;$B$20,tbl_Verkoop[Regio],$B$17,tbl_Verkoop[Productcategorie],$B$18))</f>
        <v/>
      </c>
      <c r="D4" s="12">
        <f>IF(OR(C4="",C4=0),"",(B4-C4)/C4)</f>
        <v/>
      </c>
      <c r="F4" s="10" t="inlineStr">
        <is>
          <t>mei</t>
        </is>
      </c>
      <c r="G4" s="11">
        <f>SUMIFS(tbl_Verkoop[Omzet],tbl_Verkoop[Datum],"&gt;="&amp;DATE(2026,5,1),tbl_Verkoop[Datum],"&lt;"&amp;DATE(2026,6,1),tbl_Verkoop[Regio],$B$17,tbl_Verkoop[Productcategorie],$B$18)</f>
        <v/>
      </c>
      <c r="H4" s="11">
        <f>SUMIFS(tbl_Verkoop[Marge],tbl_Verkoop[Datum],"&gt;="&amp;DATE(2026,5,1),tbl_Verkoop[Datum],"&lt;"&amp;DATE(2026,6,1),tbl_Verkoop[Regio],$B$17,tbl_Verkoop[Productcategorie],$B$18)</f>
        <v/>
      </c>
      <c r="J4" s="10">
        <f>INDEX($V$4:$V$8,MATCH(LARGE($X$4:$X$8,1),$X$4:$X$8,0))</f>
        <v/>
      </c>
      <c r="K4" s="11">
        <f>INDEX($W$4:$W$8,MATCH(LARGE($X$4:$X$8,1),$X$4:$X$8,0))</f>
        <v/>
      </c>
      <c r="M4" s="10" t="inlineStr">
        <is>
          <t>Noord</t>
        </is>
      </c>
      <c r="N4" s="11">
        <f>SUMIFS(tbl_Verkoop[Marge],tbl_Verkoop[Datum],"&gt;="&amp;$B$20,tbl_Verkoop[Datum],"&lt;"&amp;$B$21,tbl_Verkoop[Productcategorie],$B$18,tbl_Verkoop[Regio],M4)</f>
        <v/>
      </c>
      <c r="R4" t="inlineStr">
        <is>
          <t>Alle regio's</t>
        </is>
      </c>
      <c r="S4" t="inlineStr">
        <is>
          <t>Alle categorieën</t>
        </is>
      </c>
      <c r="T4" t="inlineStr">
        <is>
          <t>Alle maanden</t>
        </is>
      </c>
      <c r="V4" t="inlineStr">
        <is>
          <t>Papier en enveloppen</t>
        </is>
      </c>
      <c r="W4" s="13">
        <f>SUMIFS(tbl_Verkoop[Omzet],tbl_Verkoop[Datum],"&gt;="&amp;$B$20,tbl_Verkoop[Datum],"&lt;"&amp;$B$21,tbl_Verkoop[Regio],$B$17,tbl_Verkoop[Productcategorie],V4)</f>
        <v/>
      </c>
      <c r="X4">
        <f>W4+(100-ROW())/1000</f>
        <v/>
      </c>
    </row>
    <row r="5">
      <c r="A5" s="10" t="inlineStr">
        <is>
          <t>Aantal van Order_ID</t>
        </is>
      </c>
      <c r="B5" s="14">
        <f>COUNTIFS(tbl_Verkoop[Datum],"&gt;="&amp;$B$20,tbl_Verkoop[Datum],"&lt;"&amp;$B$21,tbl_Verkoop[Regio],$B$17,tbl_Verkoop[Productcategorie],$B$18)</f>
        <v/>
      </c>
      <c r="C5" s="14">
        <f>IF($B$22="","",COUNTIFS(tbl_Verkoop[Datum],"&gt;="&amp;$B$22,tbl_Verkoop[Datum],"&lt;"&amp;$B$20,tbl_Verkoop[Regio],$B$17,tbl_Verkoop[Productcategorie],$B$18))</f>
        <v/>
      </c>
      <c r="D5" s="12">
        <f>IF(OR(C5="",C5=0),"",(B5-C5)/C5)</f>
        <v/>
      </c>
      <c r="F5" s="10" t="inlineStr">
        <is>
          <t>jun</t>
        </is>
      </c>
      <c r="G5" s="11">
        <f>SUMIFS(tbl_Verkoop[Omzet],tbl_Verkoop[Datum],"&gt;="&amp;DATE(2026,6,1),tbl_Verkoop[Datum],"&lt;"&amp;DATE(2026,7,1),tbl_Verkoop[Regio],$B$17,tbl_Verkoop[Productcategorie],$B$18)</f>
        <v/>
      </c>
      <c r="H5" s="11">
        <f>SUMIFS(tbl_Verkoop[Marge],tbl_Verkoop[Datum],"&gt;="&amp;DATE(2026,6,1),tbl_Verkoop[Datum],"&lt;"&amp;DATE(2026,7,1),tbl_Verkoop[Regio],$B$17,tbl_Verkoop[Productcategorie],$B$18)</f>
        <v/>
      </c>
      <c r="J5" s="10">
        <f>INDEX($V$4:$V$8,MATCH(LARGE($X$4:$X$8,2),$X$4:$X$8,0))</f>
        <v/>
      </c>
      <c r="K5" s="11">
        <f>INDEX($W$4:$W$8,MATCH(LARGE($X$4:$X$8,2),$X$4:$X$8,0))</f>
        <v/>
      </c>
      <c r="M5" s="10" t="inlineStr">
        <is>
          <t>Oost</t>
        </is>
      </c>
      <c r="N5" s="11">
        <f>SUMIFS(tbl_Verkoop[Marge],tbl_Verkoop[Datum],"&gt;="&amp;$B$20,tbl_Verkoop[Datum],"&lt;"&amp;$B$21,tbl_Verkoop[Productcategorie],$B$18,tbl_Verkoop[Regio],M5)</f>
        <v/>
      </c>
      <c r="R5" t="inlineStr">
        <is>
          <t>Noord</t>
        </is>
      </c>
      <c r="S5" t="inlineStr">
        <is>
          <t>Papier en enveloppen</t>
        </is>
      </c>
      <c r="T5" t="inlineStr">
        <is>
          <t>mei 2026</t>
        </is>
      </c>
      <c r="V5" t="inlineStr">
        <is>
          <t>Schrijfwaren</t>
        </is>
      </c>
      <c r="W5" s="13">
        <f>SUMIFS(tbl_Verkoop[Omzet],tbl_Verkoop[Datum],"&gt;="&amp;$B$20,tbl_Verkoop[Datum],"&lt;"&amp;$B$21,tbl_Verkoop[Regio],$B$17,tbl_Verkoop[Productcategorie],V5)</f>
        <v/>
      </c>
      <c r="X5">
        <f>W5+(100-ROW())/1000</f>
        <v/>
      </c>
    </row>
    <row r="6">
      <c r="A6" s="10" t="inlineStr">
        <is>
          <t>Som van Marge</t>
        </is>
      </c>
      <c r="B6" s="11">
        <f>SUMIFS(tbl_Verkoop[Marge],tbl_Verkoop[Datum],"&gt;="&amp;$B$20,tbl_Verkoop[Datum],"&lt;"&amp;$B$21,tbl_Verkoop[Regio],$B$17,tbl_Verkoop[Productcategorie],$B$18)</f>
        <v/>
      </c>
      <c r="C6" s="11">
        <f>IF($B$22="","",SUMIFS(tbl_Verkoop[Marge],tbl_Verkoop[Datum],"&gt;="&amp;$B$22,tbl_Verkoop[Datum],"&lt;"&amp;$B$20,tbl_Verkoop[Regio],$B$17,tbl_Verkoop[Productcategorie],$B$18))</f>
        <v/>
      </c>
      <c r="D6" s="12">
        <f>IF(OR(C6="",C6=0),"",(B6-C6)/C6)</f>
        <v/>
      </c>
      <c r="F6" s="10" t="inlineStr">
        <is>
          <t>jul</t>
        </is>
      </c>
      <c r="G6" s="11">
        <f>SUMIFS(tbl_Verkoop[Omzet],tbl_Verkoop[Datum],"&gt;="&amp;DATE(2026,7,1),tbl_Verkoop[Datum],"&lt;"&amp;DATE(2026,8,1),tbl_Verkoop[Regio],$B$17,tbl_Verkoop[Productcategorie],$B$18)</f>
        <v/>
      </c>
      <c r="H6" s="11">
        <f>SUMIFS(tbl_Verkoop[Marge],tbl_Verkoop[Datum],"&gt;="&amp;DATE(2026,7,1),tbl_Verkoop[Datum],"&lt;"&amp;DATE(2026,8,1),tbl_Verkoop[Regio],$B$17,tbl_Verkoop[Productcategorie],$B$18)</f>
        <v/>
      </c>
      <c r="J6" s="10">
        <f>INDEX($V$4:$V$8,MATCH(LARGE($X$4:$X$8,3),$X$4:$X$8,0))</f>
        <v/>
      </c>
      <c r="K6" s="11">
        <f>INDEX($W$4:$W$8,MATCH(LARGE($X$4:$X$8,3),$X$4:$X$8,0))</f>
        <v/>
      </c>
      <c r="M6" s="10" t="inlineStr">
        <is>
          <t>Zuid</t>
        </is>
      </c>
      <c r="N6" s="11">
        <f>SUMIFS(tbl_Verkoop[Marge],tbl_Verkoop[Datum],"&gt;="&amp;$B$20,tbl_Verkoop[Datum],"&lt;"&amp;$B$21,tbl_Verkoop[Productcategorie],$B$18,tbl_Verkoop[Regio],M6)</f>
        <v/>
      </c>
      <c r="R6" t="inlineStr">
        <is>
          <t>Oost</t>
        </is>
      </c>
      <c r="S6" t="inlineStr">
        <is>
          <t>Schrijfwaren</t>
        </is>
      </c>
      <c r="T6" t="inlineStr">
        <is>
          <t>juni 2026</t>
        </is>
      </c>
      <c r="V6" t="inlineStr">
        <is>
          <t>Printers en toner</t>
        </is>
      </c>
      <c r="W6" s="13">
        <f>SUMIFS(tbl_Verkoop[Omzet],tbl_Verkoop[Datum],"&gt;="&amp;$B$20,tbl_Verkoop[Datum],"&lt;"&amp;$B$21,tbl_Verkoop[Regio],$B$17,tbl_Verkoop[Productcategorie],V6)</f>
        <v/>
      </c>
      <c r="X6">
        <f>W6+(100-ROW())/1000</f>
        <v/>
      </c>
    </row>
    <row r="7">
      <c r="A7" s="10" t="inlineStr">
        <is>
          <t>Gem. orderwaarde</t>
        </is>
      </c>
      <c r="B7" s="15">
        <f>IF(B5=0,"",B4/B5)</f>
        <v/>
      </c>
      <c r="C7" s="15">
        <f>IF(OR(C5="",C5=0),"",C4/C5)</f>
        <v/>
      </c>
      <c r="D7" s="12">
        <f>IF(OR(C7="",C7=0),"",(B7-C7)/C7)</f>
        <v/>
      </c>
      <c r="F7" s="10" t="inlineStr">
        <is>
          <t>aug</t>
        </is>
      </c>
      <c r="G7" s="11">
        <f>SUMIFS(tbl_Verkoop[Omzet],tbl_Verkoop[Datum],"&gt;="&amp;DATE(2026,8,1),tbl_Verkoop[Datum],"&lt;"&amp;DATE(2026,9,1),tbl_Verkoop[Regio],$B$17,tbl_Verkoop[Productcategorie],$B$18)</f>
        <v/>
      </c>
      <c r="H7" s="11">
        <f>SUMIFS(tbl_Verkoop[Marge],tbl_Verkoop[Datum],"&gt;="&amp;DATE(2026,8,1),tbl_Verkoop[Datum],"&lt;"&amp;DATE(2026,9,1),tbl_Verkoop[Regio],$B$17,tbl_Verkoop[Productcategorie],$B$18)</f>
        <v/>
      </c>
      <c r="J7" s="10">
        <f>INDEX($V$4:$V$8,MATCH(LARGE($X$4:$X$8,4),$X$4:$X$8,0))</f>
        <v/>
      </c>
      <c r="K7" s="11">
        <f>INDEX($W$4:$W$8,MATCH(LARGE($X$4:$X$8,4),$X$4:$X$8,0))</f>
        <v/>
      </c>
      <c r="M7" s="10" t="inlineStr">
        <is>
          <t>West</t>
        </is>
      </c>
      <c r="N7" s="11">
        <f>SUMIFS(tbl_Verkoop[Marge],tbl_Verkoop[Datum],"&gt;="&amp;$B$20,tbl_Verkoop[Datum],"&lt;"&amp;$B$21,tbl_Verkoop[Productcategorie],$B$18,tbl_Verkoop[Regio],M7)</f>
        <v/>
      </c>
      <c r="R7" t="inlineStr">
        <is>
          <t>Zuid</t>
        </is>
      </c>
      <c r="S7" t="inlineStr">
        <is>
          <t>Printers en toner</t>
        </is>
      </c>
      <c r="T7" t="inlineStr">
        <is>
          <t>juli 2026</t>
        </is>
      </c>
      <c r="V7" t="inlineStr">
        <is>
          <t>Archivering</t>
        </is>
      </c>
      <c r="W7" s="13">
        <f>SUMIFS(tbl_Verkoop[Omzet],tbl_Verkoop[Datum],"&gt;="&amp;$B$20,tbl_Verkoop[Datum],"&lt;"&amp;$B$21,tbl_Verkoop[Regio],$B$17,tbl_Verkoop[Productcategorie],V7)</f>
        <v/>
      </c>
      <c r="X7">
        <f>W7+(100-ROW())/1000</f>
        <v/>
      </c>
    </row>
    <row r="8">
      <c r="A8" s="16" t="inlineStr">
        <is>
          <t>D4:D7 = (geselecteerde maand − vorige maand) ÷ vorige maand, leeg zolang geen maand van juni t/m oktober is gekozen. Getalnotatie in het artikel: [Groen]▲ +0,0%;[Rood]▼ -0,0%;"–" 0,0%. Hier: dezelfde pijlen, de kleur komt uit voorwaardelijke opmaak zodat die ook in LibreOffice en Google Sheets klopt.</t>
        </is>
      </c>
      <c r="F8" s="10" t="inlineStr">
        <is>
          <t>sep</t>
        </is>
      </c>
      <c r="G8" s="11">
        <f>SUMIFS(tbl_Verkoop[Omzet],tbl_Verkoop[Datum],"&gt;="&amp;DATE(2026,9,1),tbl_Verkoop[Datum],"&lt;"&amp;DATE(2026,10,1),tbl_Verkoop[Regio],$B$17,tbl_Verkoop[Productcategorie],$B$18)</f>
        <v/>
      </c>
      <c r="H8" s="11">
        <f>SUMIFS(tbl_Verkoop[Marge],tbl_Verkoop[Datum],"&gt;="&amp;DATE(2026,9,1),tbl_Verkoop[Datum],"&lt;"&amp;DATE(2026,10,1),tbl_Verkoop[Regio],$B$17,tbl_Verkoop[Productcategorie],$B$18)</f>
        <v/>
      </c>
      <c r="J8" s="10">
        <f>INDEX($V$4:$V$8,MATCH(LARGE($X$4:$X$8,5),$X$4:$X$8,0))</f>
        <v/>
      </c>
      <c r="K8" s="11">
        <f>INDEX($W$4:$W$8,MATCH(LARGE($X$4:$X$8,5),$X$4:$X$8,0))</f>
        <v/>
      </c>
      <c r="M8" s="17" t="inlineStr">
        <is>
          <t>Eindtotaal</t>
        </is>
      </c>
      <c r="N8" s="18">
        <f>SUM(N4:N7)</f>
        <v/>
      </c>
      <c r="R8" t="inlineStr">
        <is>
          <t>West</t>
        </is>
      </c>
      <c r="S8" t="inlineStr">
        <is>
          <t>Archivering</t>
        </is>
      </c>
      <c r="T8" t="inlineStr">
        <is>
          <t>augustus 2026</t>
        </is>
      </c>
      <c r="V8" t="inlineStr">
        <is>
          <t>Kantoormeubilair</t>
        </is>
      </c>
      <c r="W8" s="13">
        <f>SUMIFS(tbl_Verkoop[Omzet],tbl_Verkoop[Datum],"&gt;="&amp;$B$20,tbl_Verkoop[Datum],"&lt;"&amp;$B$21,tbl_Verkoop[Regio],$B$17,tbl_Verkoop[Productcategorie],V8)</f>
        <v/>
      </c>
      <c r="X8">
        <f>W8+(100-ROW())/1000</f>
        <v/>
      </c>
    </row>
    <row r="9">
      <c r="F9" s="10" t="inlineStr">
        <is>
          <t>okt</t>
        </is>
      </c>
      <c r="G9" s="11">
        <f>SUMIFS(tbl_Verkoop[Omzet],tbl_Verkoop[Datum],"&gt;="&amp;DATE(2026,10,1),tbl_Verkoop[Datum],"&lt;"&amp;DATE(2026,11,1),tbl_Verkoop[Regio],$B$17,tbl_Verkoop[Productcategorie],$B$18)</f>
        <v/>
      </c>
      <c r="H9" s="11">
        <f>SUMIFS(tbl_Verkoop[Marge],tbl_Verkoop[Datum],"&gt;="&amp;DATE(2026,10,1),tbl_Verkoop[Datum],"&lt;"&amp;DATE(2026,11,1),tbl_Verkoop[Regio],$B$17,tbl_Verkoop[Productcategorie],$B$18)</f>
        <v/>
      </c>
      <c r="J9" s="17" t="inlineStr">
        <is>
          <t>Eindtotaal</t>
        </is>
      </c>
      <c r="K9" s="18">
        <f>SUM(K4:K8)</f>
        <v/>
      </c>
      <c r="S9" t="inlineStr">
        <is>
          <t>Kantoormeubilair</t>
        </is>
      </c>
      <c r="T9" t="inlineStr">
        <is>
          <t>september 2026</t>
        </is>
      </c>
    </row>
    <row r="10">
      <c r="F10" s="17" t="inlineStr">
        <is>
          <t>Eindtotaal</t>
        </is>
      </c>
      <c r="G10" s="18">
        <f>SUM(G4:G9)</f>
        <v/>
      </c>
      <c r="H10" s="18">
        <f>SUM(H4:H9)</f>
        <v/>
      </c>
      <c r="T10" t="inlineStr">
        <is>
          <t>oktober 2026</t>
        </is>
      </c>
    </row>
    <row r="11"/>
    <row r="12">
      <c r="F12" s="16" t="inlineStr">
        <is>
          <t>Alle getallen zijn formules (SOMMEN.ALS / AANTALLEN.ALS) op tbl_Verkoop en volgen de keuze op 03_Visual_Dashboard (C3 regio, G3 categorie, K3 maand). In Excel kun je deze blokken zoals in stap 3 vervangen door draaitabellen en de keuzelijsten door slicers (stap 6). pt_Omzet_Maand toont altijd alle maanden, zodat het lijndiagram het verloop houdt. pt_Regio volgt maand en categorie.</t>
        </is>
      </c>
    </row>
    <row r="13">
      <c r="A13" s="6" t="inlineStr">
        <is>
          <t>Filters van het dashboard (in plaats van slicers)</t>
        </is>
      </c>
    </row>
    <row r="14">
      <c r="A14" s="10" t="inlineStr">
        <is>
          <t>Regio (03_Visual_Dashboard!C3)</t>
        </is>
      </c>
      <c r="B14" s="19">
        <f>'03_Visual_Dashboard'!$C$3</f>
        <v/>
      </c>
    </row>
    <row r="15">
      <c r="A15" s="10" t="inlineStr">
        <is>
          <t>Categorie (03_Visual_Dashboard!G3)</t>
        </is>
      </c>
      <c r="B15" s="19">
        <f>'03_Visual_Dashboard'!$G$3</f>
        <v/>
      </c>
    </row>
    <row r="16">
      <c r="A16" s="10" t="inlineStr">
        <is>
          <t>Maand (03_Visual_Dashboard!K3)</t>
        </is>
      </c>
      <c r="B16" s="19">
        <f>'03_Visual_Dashboard'!$K$3</f>
        <v/>
      </c>
    </row>
    <row r="17">
      <c r="A17" s="10" t="inlineStr">
        <is>
          <t>Criterium regio</t>
        </is>
      </c>
      <c r="B17" s="19">
        <f>IF(B14="Alle regio's","*",B14)</f>
        <v/>
      </c>
    </row>
    <row r="18">
      <c r="A18" s="10" t="inlineStr">
        <is>
          <t>Criterium categorie</t>
        </is>
      </c>
      <c r="B18" s="19">
        <f>IF(B15="Alle categorieën","*",B15)</f>
        <v/>
      </c>
    </row>
    <row r="19">
      <c r="A19" s="10" t="inlineStr">
        <is>
          <t>Maandindex (0 = alle)</t>
        </is>
      </c>
      <c r="B19" s="20">
        <f>MATCH(B16,$T$4:$T$10,0)-1</f>
        <v/>
      </c>
    </row>
    <row r="20">
      <c r="A20" s="10" t="inlineStr">
        <is>
          <t>Periode vanaf</t>
        </is>
      </c>
      <c r="B20" s="21">
        <f>IF(B19=0,DATE(2026,5,1),DATE(2026,B19+4,1))</f>
        <v/>
      </c>
    </row>
    <row r="21">
      <c r="A21" s="10" t="inlineStr">
        <is>
          <t>Periode tot (exclusief)</t>
        </is>
      </c>
      <c r="B21" s="21">
        <f>IF(B19=0,DATE(2026,11,1),DATE(2026,B19+5,1))</f>
        <v/>
      </c>
    </row>
    <row r="22">
      <c r="A22" s="10" t="inlineStr">
        <is>
          <t>Vorige maand vanaf</t>
        </is>
      </c>
      <c r="B22" s="21">
        <f>IF(B19&lt;2,"",DATE(2026,B19+3,1))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F12:N16"/>
    <mergeCell ref="A8:D11"/>
  </mergeCells>
  <conditionalFormatting sqref="D4:D7">
    <cfRule type="expression" priority="1" dxfId="0">
      <formula>AND(ISNUMBER(D4),D4&gt;0)</formula>
    </cfRule>
    <cfRule type="expression" priority="2" dxfId="1">
      <formula>AND(ISNUMBER(D4),D4&lt;0)</formula>
    </cfRule>
  </conditionalFormatting>
  <printOptions headings="1" gridLines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showRowColHeaders="0" tabSelected="1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2" customWidth="1" min="5" max="5"/>
    <col width="11.5" customWidth="1" min="6" max="6"/>
    <col width="11.5" customWidth="1" min="7" max="7"/>
    <col width="11.5" customWidth="1" min="8" max="8"/>
    <col width="2" customWidth="1" min="9" max="9"/>
    <col width="11.5" customWidth="1" min="10" max="10"/>
    <col width="11.5" customWidth="1" min="11" max="11"/>
    <col width="11.5" customWidth="1" min="12" max="12"/>
    <col width="2" customWidth="1" min="13" max="13"/>
    <col width="11.5" customWidth="1" min="14" max="14"/>
    <col width="11.5" customWidth="1" min="15" max="15"/>
    <col width="11.5" customWidth="1" min="16" max="16"/>
    <col width="2" customWidth="1" min="17" max="17"/>
  </cols>
  <sheetData>
    <row r="1">
      <c r="A1" s="22" t="n"/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</row>
    <row r="2" ht="30" customHeight="1">
      <c r="A2" s="22" t="n"/>
      <c r="B2" s="23" t="inlineStr">
        <is>
          <t>Verkoopdashboard 2026 — omzet, orders en marge</t>
        </is>
      </c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4" t="inlineStr">
        <is>
          <t>Voorbeeldgegevens — orova.vn</t>
        </is>
      </c>
    </row>
    <row r="3" ht="24" customHeight="1">
      <c r="A3" s="22" t="n"/>
      <c r="B3" s="25" t="inlineStr">
        <is>
          <t>Regio</t>
        </is>
      </c>
      <c r="C3" s="26" t="inlineStr">
        <is>
          <t>Alle regio's</t>
        </is>
      </c>
      <c r="D3" s="27" t="n"/>
      <c r="E3" s="22" t="n"/>
      <c r="F3" s="25" t="inlineStr">
        <is>
          <t>Categorie</t>
        </is>
      </c>
      <c r="G3" s="26" t="inlineStr">
        <is>
          <t>Alle categorieën</t>
        </is>
      </c>
      <c r="H3" s="27" t="n"/>
      <c r="I3" s="22" t="n"/>
      <c r="J3" s="25" t="inlineStr">
        <is>
          <t>Maand</t>
        </is>
      </c>
      <c r="K3" s="26" t="inlineStr">
        <is>
          <t>oktober 2026</t>
        </is>
      </c>
      <c r="L3" s="27" t="n"/>
      <c r="M3" s="22" t="n"/>
      <c r="N3" s="28" t="inlineStr">
        <is>
          <t>← keuzelijsten in plaats van slicers</t>
        </is>
      </c>
      <c r="O3" s="22" t="n"/>
      <c r="P3" s="22" t="n"/>
    </row>
    <row r="4" ht="8" customHeight="1">
      <c r="A4" s="22" t="n"/>
      <c r="B4" s="22" t="n"/>
      <c r="C4" s="22" t="n"/>
      <c r="D4" s="22" t="n"/>
      <c r="E4" s="22" t="n"/>
      <c r="F4" s="22" t="n"/>
      <c r="G4" s="22" t="n"/>
      <c r="H4" s="22" t="n"/>
      <c r="I4" s="22" t="n"/>
      <c r="J4" s="22" t="n"/>
      <c r="K4" s="22" t="n"/>
      <c r="L4" s="22" t="n"/>
      <c r="M4" s="22" t="n"/>
      <c r="N4" s="22" t="n"/>
      <c r="O4" s="22" t="n"/>
      <c r="P4" s="22" t="n"/>
    </row>
    <row r="5" ht="20" customHeight="1">
      <c r="A5" s="22" t="n"/>
      <c r="B5" s="29" t="inlineStr">
        <is>
          <t>OMZET</t>
        </is>
      </c>
      <c r="C5" s="30" t="n"/>
      <c r="D5" s="31" t="n"/>
      <c r="E5" s="22" t="n"/>
      <c r="F5" s="29" t="inlineStr">
        <is>
          <t>AANTAL ORDERS</t>
        </is>
      </c>
      <c r="G5" s="30" t="n"/>
      <c r="H5" s="31" t="n"/>
      <c r="I5" s="22" t="n"/>
      <c r="J5" s="29" t="inlineStr">
        <is>
          <t>MARGE</t>
        </is>
      </c>
      <c r="K5" s="30" t="n"/>
      <c r="L5" s="31" t="n"/>
      <c r="M5" s="22" t="n"/>
      <c r="N5" s="29" t="inlineStr">
        <is>
          <t>GEM. ORDERWAARDE</t>
        </is>
      </c>
      <c r="O5" s="30" t="n"/>
      <c r="P5" s="31" t="n"/>
    </row>
    <row r="6" ht="36" customHeight="1">
      <c r="A6" s="22" t="n"/>
      <c r="B6" s="32">
        <f>'02_Draaitabellen'!$B$4</f>
        <v/>
      </c>
      <c r="C6" s="33" t="n"/>
      <c r="D6" s="34" t="n"/>
      <c r="E6" s="22" t="n"/>
      <c r="F6" s="35">
        <f>'02_Draaitabellen'!$B$5</f>
        <v/>
      </c>
      <c r="G6" s="33" t="n"/>
      <c r="H6" s="34" t="n"/>
      <c r="I6" s="22" t="n"/>
      <c r="J6" s="32">
        <f>'02_Draaitabellen'!$B$6</f>
        <v/>
      </c>
      <c r="K6" s="33" t="n"/>
      <c r="L6" s="34" t="n"/>
      <c r="M6" s="22" t="n"/>
      <c r="N6" s="36">
        <f>'02_Draaitabellen'!$B$7</f>
        <v/>
      </c>
      <c r="O6" s="33" t="n"/>
      <c r="P6" s="34" t="n"/>
    </row>
    <row r="7" ht="18" customHeight="1">
      <c r="A7" s="22" t="n"/>
      <c r="B7" s="37">
        <f>IF('02_Draaitabellen'!$D$4="","Vergelijking bij maand juni t/m oktober",'02_Draaitabellen'!$D$4)</f>
        <v/>
      </c>
      <c r="C7" s="33" t="n"/>
      <c r="D7" s="34" t="n"/>
      <c r="E7" s="22" t="n"/>
      <c r="F7" s="37">
        <f>IF('02_Draaitabellen'!$D$5="","Vergelijking bij maand juni t/m oktober",'02_Draaitabellen'!$D$5)</f>
        <v/>
      </c>
      <c r="G7" s="33" t="n"/>
      <c r="H7" s="34" t="n"/>
      <c r="I7" s="22" t="n"/>
      <c r="J7" s="37">
        <f>IF('02_Draaitabellen'!$D$6="","Vergelijking bij maand juni t/m oktober",'02_Draaitabellen'!$D$6)</f>
        <v/>
      </c>
      <c r="K7" s="33" t="n"/>
      <c r="L7" s="34" t="n"/>
      <c r="M7" s="22" t="n"/>
      <c r="N7" s="37">
        <f>IF('02_Draaitabellen'!$D$7="","Vergelijking bij maand juni t/m oktober",'02_Draaitabellen'!$D$7)</f>
        <v/>
      </c>
      <c r="O7" s="33" t="n"/>
      <c r="P7" s="34" t="n"/>
    </row>
    <row r="8" ht="18" customHeight="1">
      <c r="A8" s="22" t="n"/>
      <c r="B8" s="38">
        <f>IF('02_Draaitabellen'!$C$4="","",'02_Draaitabellen'!$C$4)</f>
        <v/>
      </c>
      <c r="C8" s="39" t="n"/>
      <c r="D8" s="40" t="n"/>
      <c r="E8" s="22" t="n"/>
      <c r="F8" s="41">
        <f>IF('02_Draaitabellen'!$C$5="","",'02_Draaitabellen'!$C$5)</f>
        <v/>
      </c>
      <c r="G8" s="39" t="n"/>
      <c r="H8" s="40" t="n"/>
      <c r="I8" s="22" t="n"/>
      <c r="J8" s="38">
        <f>IF('02_Draaitabellen'!$C$6="","",'02_Draaitabellen'!$C$6)</f>
        <v/>
      </c>
      <c r="K8" s="39" t="n"/>
      <c r="L8" s="40" t="n"/>
      <c r="M8" s="22" t="n"/>
      <c r="N8" s="42">
        <f>IF('02_Draaitabellen'!$C$7="","",'02_Draaitabellen'!$C$7)</f>
        <v/>
      </c>
      <c r="O8" s="39" t="n"/>
      <c r="P8" s="40" t="n"/>
    </row>
    <row r="9" ht="8" customHeight="1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</row>
    <row r="15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</row>
    <row r="27">
      <c r="A27" s="22" t="n"/>
      <c r="B27" s="43" t="inlineStr">
        <is>
          <t>Marge per regio (gekozen maand en categorie)</t>
        </is>
      </c>
      <c r="C27" s="22" t="n"/>
      <c r="D27" s="22" t="n"/>
      <c r="E27" s="22" t="n"/>
      <c r="F27" s="22" t="n"/>
      <c r="G27" s="22" t="n"/>
      <c r="H27" s="22" t="n"/>
      <c r="I27" s="22" t="n"/>
      <c r="J27" s="43" t="inlineStr">
        <is>
          <t>Zo werkt dit bestand</t>
        </is>
      </c>
      <c r="K27" s="22" t="n"/>
      <c r="L27" s="22" t="n"/>
      <c r="M27" s="22" t="n"/>
      <c r="N27" s="22" t="n"/>
      <c r="O27" s="22" t="n"/>
      <c r="P27" s="22" t="n"/>
    </row>
    <row r="28">
      <c r="A28" s="22" t="n"/>
      <c r="B28" s="44" t="inlineStr">
        <is>
          <t>Regio</t>
        </is>
      </c>
      <c r="F28" s="44" t="inlineStr">
        <is>
          <t>Marge</t>
        </is>
      </c>
      <c r="I28" s="22" t="n"/>
      <c r="J28" s="45" t="inlineStr">
        <is>
          <t>De keuzelijsten Regio (C3), Categorie (G3) en Maand (K3) vervangen de slicers uit stap 6. Kaarten, grafieken en de margetabel rekenen met SOMMEN.ALS (SUMIFS) op het blad 02_Draaitabellen en veranderen meteen, zonder Alles vernieuwen. In Excel bouw je hetzelfde met draaitabellen, draaigrafieken en slicers zoals in het artikel. 02_Draaitabellen en 03_Visual_Dashboard zijn beveiligd zonder wachtwoord (Controleren &gt; Beveiliging blad opheffen); alleen C3, G3 en K3 zijn ontgrendeld.</t>
        </is>
      </c>
      <c r="K28" s="46" t="n"/>
      <c r="L28" s="46" t="n"/>
      <c r="M28" s="46" t="n"/>
      <c r="N28" s="46" t="n"/>
      <c r="O28" s="46" t="n"/>
      <c r="P28" s="46" t="n"/>
    </row>
    <row r="29" ht="17" customHeight="1">
      <c r="A29" s="22" t="n"/>
      <c r="B29" s="47">
        <f>'02_Draaitabellen'!$M$4</f>
        <v/>
      </c>
      <c r="C29" s="48" t="n"/>
      <c r="D29" s="48" t="n"/>
      <c r="E29" s="48" t="n"/>
      <c r="F29" s="49">
        <f>'02_Draaitabellen'!$N$4</f>
        <v/>
      </c>
      <c r="G29" s="48" t="n"/>
      <c r="H29" s="48" t="n"/>
      <c r="I29" s="22" t="n"/>
      <c r="J29" s="46" t="n"/>
      <c r="K29" s="46" t="n"/>
      <c r="L29" s="46" t="n"/>
      <c r="M29" s="46" t="n"/>
      <c r="N29" s="46" t="n"/>
      <c r="O29" s="46" t="n"/>
      <c r="P29" s="46" t="n"/>
    </row>
    <row r="30" ht="17" customHeight="1">
      <c r="A30" s="22" t="n"/>
      <c r="B30" s="47">
        <f>'02_Draaitabellen'!$M$5</f>
        <v/>
      </c>
      <c r="C30" s="48" t="n"/>
      <c r="D30" s="48" t="n"/>
      <c r="E30" s="48" t="n"/>
      <c r="F30" s="49">
        <f>'02_Draaitabellen'!$N$5</f>
        <v/>
      </c>
      <c r="G30" s="48" t="n"/>
      <c r="H30" s="48" t="n"/>
      <c r="I30" s="22" t="n"/>
      <c r="J30" s="46" t="n"/>
      <c r="K30" s="46" t="n"/>
      <c r="L30" s="46" t="n"/>
      <c r="M30" s="46" t="n"/>
      <c r="N30" s="46" t="n"/>
      <c r="O30" s="46" t="n"/>
      <c r="P30" s="46" t="n"/>
    </row>
    <row r="31" ht="17" customHeight="1">
      <c r="A31" s="22" t="n"/>
      <c r="B31" s="47">
        <f>'02_Draaitabellen'!$M$6</f>
        <v/>
      </c>
      <c r="C31" s="48" t="n"/>
      <c r="D31" s="48" t="n"/>
      <c r="E31" s="48" t="n"/>
      <c r="F31" s="49">
        <f>'02_Draaitabellen'!$N$6</f>
        <v/>
      </c>
      <c r="G31" s="48" t="n"/>
      <c r="H31" s="48" t="n"/>
      <c r="I31" s="22" t="n"/>
      <c r="J31" s="46" t="n"/>
      <c r="K31" s="46" t="n"/>
      <c r="L31" s="46" t="n"/>
      <c r="M31" s="46" t="n"/>
      <c r="N31" s="46" t="n"/>
      <c r="O31" s="46" t="n"/>
      <c r="P31" s="46" t="n"/>
    </row>
    <row r="32" ht="17" customHeight="1">
      <c r="A32" s="22" t="n"/>
      <c r="B32" s="47">
        <f>'02_Draaitabellen'!$M$7</f>
        <v/>
      </c>
      <c r="C32" s="48" t="n"/>
      <c r="D32" s="48" t="n"/>
      <c r="E32" s="48" t="n"/>
      <c r="F32" s="49">
        <f>'02_Draaitabellen'!$N$7</f>
        <v/>
      </c>
      <c r="G32" s="48" t="n"/>
      <c r="H32" s="48" t="n"/>
      <c r="I32" s="22" t="n"/>
      <c r="J32" s="46" t="n"/>
      <c r="K32" s="46" t="n"/>
      <c r="L32" s="46" t="n"/>
      <c r="M32" s="46" t="n"/>
      <c r="N32" s="46" t="n"/>
      <c r="O32" s="46" t="n"/>
      <c r="P32" s="46" t="n"/>
    </row>
    <row r="33" ht="17" customHeight="1">
      <c r="A33" s="22" t="n"/>
      <c r="B33" s="50">
        <f>'02_Draaitabellen'!$M$8</f>
        <v/>
      </c>
      <c r="C33" s="48" t="n"/>
      <c r="D33" s="48" t="n"/>
      <c r="E33" s="48" t="n"/>
      <c r="F33" s="51">
        <f>'02_Draaitabellen'!$N$8</f>
        <v/>
      </c>
      <c r="G33" s="48" t="n"/>
      <c r="H33" s="48" t="n"/>
      <c r="I33" s="22" t="n"/>
      <c r="J33" s="46" t="n"/>
      <c r="K33" s="46" t="n"/>
      <c r="L33" s="46" t="n"/>
      <c r="M33" s="46" t="n"/>
      <c r="N33" s="46" t="n"/>
      <c r="O33" s="46" t="n"/>
      <c r="P33" s="46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46" t="n"/>
      <c r="K34" s="46" t="n"/>
      <c r="L34" s="46" t="n"/>
      <c r="M34" s="46" t="n"/>
      <c r="N34" s="46" t="n"/>
      <c r="O34" s="46" t="n"/>
      <c r="P34" s="46" t="n"/>
    </row>
    <row r="35">
      <c r="A35" s="22" t="n"/>
      <c r="B35" s="28" t="inlineStr">
        <is>
          <t>Voorbeeldgegevens — orova.vn</t>
        </is>
      </c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3">
    <mergeCell ref="J6:L6"/>
    <mergeCell ref="L2:P2"/>
    <mergeCell ref="F5:H5"/>
    <mergeCell ref="F33:H33"/>
    <mergeCell ref="B8:D8"/>
    <mergeCell ref="B28:E28"/>
    <mergeCell ref="B30:E30"/>
    <mergeCell ref="F32:H32"/>
    <mergeCell ref="F8:H8"/>
    <mergeCell ref="N5:P5"/>
    <mergeCell ref="B33:E33"/>
    <mergeCell ref="N8:P8"/>
    <mergeCell ref="B32:E32"/>
    <mergeCell ref="J7:L7"/>
    <mergeCell ref="F28:H28"/>
    <mergeCell ref="F31:H31"/>
    <mergeCell ref="F30:H30"/>
    <mergeCell ref="B6:D6"/>
    <mergeCell ref="G3:H3"/>
    <mergeCell ref="N6:P6"/>
    <mergeCell ref="B31:E31"/>
    <mergeCell ref="B5:D5"/>
    <mergeCell ref="J8:L8"/>
    <mergeCell ref="B7:D7"/>
    <mergeCell ref="F29:H29"/>
    <mergeCell ref="J5:L5"/>
    <mergeCell ref="N7:P7"/>
    <mergeCell ref="F6:H6"/>
    <mergeCell ref="B29:E29"/>
    <mergeCell ref="F7:H7"/>
    <mergeCell ref="J28:P34"/>
    <mergeCell ref="C3:D3"/>
    <mergeCell ref="K3:L3"/>
  </mergeCells>
  <conditionalFormatting sqref="B7">
    <cfRule type="expression" priority="1" dxfId="2">
      <formula>AND(ISNUMBER(B7),B7&gt;0)</formula>
    </cfRule>
    <cfRule type="expression" priority="2" dxfId="3">
      <formula>AND(ISNUMBER(B7),B7&lt;0)</formula>
    </cfRule>
  </conditionalFormatting>
  <conditionalFormatting sqref="F7">
    <cfRule type="expression" priority="3" dxfId="2">
      <formula>AND(ISNUMBER(F7),F7&gt;0)</formula>
    </cfRule>
    <cfRule type="expression" priority="4" dxfId="3">
      <formula>AND(ISNUMBER(F7),F7&lt;0)</formula>
    </cfRule>
  </conditionalFormatting>
  <conditionalFormatting sqref="J7">
    <cfRule type="expression" priority="5" dxfId="2">
      <formula>AND(ISNUMBER(J7),J7&gt;0)</formula>
    </cfRule>
    <cfRule type="expression" priority="6" dxfId="3">
      <formula>AND(ISNUMBER(J7),J7&lt;0)</formula>
    </cfRule>
  </conditionalFormatting>
  <conditionalFormatting sqref="N7">
    <cfRule type="expression" priority="7" dxfId="2">
      <formula>AND(ISNUMBER(N7),N7&gt;0)</formula>
    </cfRule>
    <cfRule type="expression" priority="8" dxfId="3">
      <formula>AND(ISNUMBER(N7),N7&lt;0)</formula>
    </cfRule>
  </conditionalFormatting>
  <dataValidations count="3">
    <dataValidation sqref="C3" showDropDown="0" showInputMessage="0" showErrorMessage="1" allowBlank="0" errorTitle="Regio" error="Kies een waarde uit de lijst." type="list">
      <formula1>'02_Draaitabellen'!$R$4:$R$8</formula1>
    </dataValidation>
    <dataValidation sqref="G3" showDropDown="0" showInputMessage="0" showErrorMessage="1" allowBlank="0" errorTitle="Categorie" error="Kies een waarde uit de lijst." type="list">
      <formula1>'02_Draaitabellen'!$S$4:$S$9</formula1>
    </dataValidation>
    <dataValidation sqref="K3" showDropDown="0" showInputMessage="0" showErrorMessage="1" allowBlank="0" errorTitle="Maand" error="Kies een waarde uit de lijst." type="list">
      <formula1>'02_Draaitabellen'!$T$4:$T$10</formula1>
    </dataValidation>
  </dataValidations>
  <printOptions headings="0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2026-10-27T21:51:34Z</dcterms:created>
  <dcterms:modified xmlns:dcterms="http://purl.org/dc/terms/" xmlns:xsi="http://www.w3.org/2001/XMLSchema-instance" xsi:type="dcterms:W3CDTF">2026-10-27T21:51:34Z</dcterms:modified>
</cp:coreProperties>
</file>