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Presenze_Mese" sheetId="1" state="visible" r:id="rId3"/>
    <sheet name="Tabelle_Parametri" sheetId="2" state="visible" r:id="rId4"/>
  </sheets>
  <definedNames>
    <definedName function="false" hidden="false" localSheetId="0" name="_xlnm.Print_Area" vbProcedure="false">Presenze_Mese!$A$1:$M$39</definedName>
    <definedName function="false" hidden="false" localSheetId="1" name="_xlnm.Print_Area" vbProcedure="false">Tabelle_Parametri!$A$1:$B$10</definedName>
    <definedName function="false" hidden="false" name="Causali" vbProcedure="false">Tabelle_Parametri!$A$2:$A$10</definedName>
    <definedName function="false" hidden="false" name="ColCausali" vbProcedure="false">Presenze_Mese!$I$6:$I$36</definedName>
    <definedName function="false" hidden="false" name="MeseRif" vbProcedure="false">Presenze_Mese!$E$1</definedName>
    <definedName function="false" hidden="false" name="OreGiorno" vbProcedure="false">Presenze_Mese!$E$2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<sst xmlns="http://schemas.openxmlformats.org/spreadsheetml/2006/main" count="78" uniqueCount="52">
  <si>
    <t xml:space="preserve">Dipendente:</t>
  </si>
  <si>
    <t xml:space="preserve">Giulia Bianchi (esempio)</t>
  </si>
  <si>
    <t xml:space="preserve">Mese di competenza:</t>
  </si>
  <si>
    <t xml:space="preserve">Esempio ipotetico — orova.vn</t>
  </si>
  <si>
    <t xml:space="preserve">Matricola:</t>
  </si>
  <si>
    <t xml:space="preserve">M-0001</t>
  </si>
  <si>
    <t xml:space="preserve">Orario contrattuale:</t>
  </si>
  <si>
    <t xml:space="preserve">Celle gialle e colonne C:E, I:J = da compilare. Pausa in formato orario (1:00), non 1.</t>
  </si>
  <si>
    <t xml:space="preserve">Giorno</t>
  </si>
  <si>
    <t xml:space="preserve">Data</t>
  </si>
  <si>
    <t xml:space="preserve">Entrata</t>
  </si>
  <si>
    <t xml:space="preserve">Uscita</t>
  </si>
  <si>
    <t xml:space="preserve">Pausa (ore)</t>
  </si>
  <si>
    <t xml:space="preserve">Ore Totali</t>
  </si>
  <si>
    <t xml:space="preserve">Ore Ordinarie</t>
  </si>
  <si>
    <t xml:space="preserve">Straordinari</t>
  </si>
  <si>
    <t xml:space="preserve">Causale Assenza</t>
  </si>
  <si>
    <t xml:space="preserve">Note Operative</t>
  </si>
  <si>
    <t xml:space="preserve">Causale</t>
  </si>
  <si>
    <t xml:space="preserve">Giorni</t>
  </si>
  <si>
    <t xml:space="preserve">PRES</t>
  </si>
  <si>
    <t xml:space="preserve">Chiusura ordini fornitori</t>
  </si>
  <si>
    <t xml:space="preserve">MAL</t>
  </si>
  <si>
    <t xml:space="preserve">Certificato medico telematico</t>
  </si>
  <si>
    <t xml:space="preserve">Pausa ridotta a 30 minuti</t>
  </si>
  <si>
    <t xml:space="preserve">Straordinario autorizzato</t>
  </si>
  <si>
    <t xml:space="preserve">FER</t>
  </si>
  <si>
    <t xml:space="preserve">Ferie approvate</t>
  </si>
  <si>
    <t xml:space="preserve">Turno notturno inventario (uscita il 23)</t>
  </si>
  <si>
    <t xml:space="preserve">Rientro dopo turno notturno</t>
  </si>
  <si>
    <t xml:space="preserve">ROL</t>
  </si>
  <si>
    <t xml:space="preserve">ROL 4 ore nel pomeriggio</t>
  </si>
  <si>
    <t xml:space="preserve">Controllo</t>
  </si>
  <si>
    <t xml:space="preserve">TOTALE MENSILE</t>
  </si>
  <si>
    <t xml:space="preserve">Esempio ipotetico — orova.vn. Formule già pronte; nomi: MeseRif (E1), OreGiorno (E2), Causali, ColCausali. Foglio protetto senza password (Revisione &gt; Rimuovi protezione foglio).</t>
  </si>
  <si>
    <t xml:space="preserve">Codice</t>
  </si>
  <si>
    <t xml:space="preserve">Descrizione</t>
  </si>
  <si>
    <t xml:space="preserve">Presente</t>
  </si>
  <si>
    <t xml:space="preserve">Ferie</t>
  </si>
  <si>
    <t xml:space="preserve">Malattia</t>
  </si>
  <si>
    <t xml:space="preserve">Permessi ROL/PIS</t>
  </si>
  <si>
    <t xml:space="preserve">EXF</t>
  </si>
  <si>
    <t xml:space="preserve">Ex festività soppresse</t>
  </si>
  <si>
    <t xml:space="preserve">L104</t>
  </si>
  <si>
    <t xml:space="preserve">Permesso Legge 104</t>
  </si>
  <si>
    <t xml:space="preserve">MAT</t>
  </si>
  <si>
    <t xml:space="preserve">Maternità / Paternità</t>
  </si>
  <si>
    <t xml:space="preserve">ASP</t>
  </si>
  <si>
    <t xml:space="preserve">Aspettativa non retribuita</t>
  </si>
  <si>
    <t xml:space="preserve">INF</t>
  </si>
  <si>
    <t xml:space="preserve">Infortunio sul lavoro</t>
  </si>
  <si>
    <t xml:space="preserve">Codici di esempio: allinearli con quelli del Consulente del Lavoro. Nome dell'elenco: Causali (A2:A10).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</si>
</sst>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dd/mm/yyyy"/>
    <numFmt numFmtId="166" formatCode="0"/>
    <numFmt numFmtId="167" formatCode="hh:mm"/>
    <numFmt numFmtId="168" formatCode="[h]:mm"/>
  </numFmts>
  <fonts count="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name val="Calibri"/>
      <family val="0"/>
      <charset val="1"/>
    </font>
    <font>
      <i val="true"/>
      <sz val="9"/>
      <color rgb="FF7F7F7F"/>
      <name val="Calibri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BEA"/>
        <bgColor rgb="FFEEF2F7"/>
      </patternFill>
    </fill>
    <fill>
      <patternFill patternType="solid">
        <fgColor rgb="FFEAECEF"/>
        <bgColor rgb="FFEEF2F7"/>
      </patternFill>
    </fill>
    <fill>
      <patternFill patternType="solid">
        <fgColor rgb="FFEEF2F7"/>
        <bgColor rgb="FFEAECE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0" fillId="0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0" fillId="0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0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4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4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name val="Calibri"/>
        <charset val="1"/>
        <family val="0"/>
        <color rgb="FF595959"/>
        <sz val="11"/>
      </font>
      <fill>
        <patternFill>
          <bgColor rgb="FFD9DDE3"/>
        </patternFill>
      </fill>
    </dxf>
  </dxfs>
  <colors>
    <indexedColors>
      <rgbColor rgb="FF000000"/>
      <rgbColor rgb="FFFFFBEA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F7F7F"/>
      <rgbColor rgb="FF9999FF"/>
      <rgbColor rgb="FF993366"/>
      <rgbColor rgb="FFEEF2F7"/>
      <rgbColor rgb="FFEAECEF"/>
      <rgbColor rgb="FF660066"/>
      <rgbColor rgb="FFFF8080"/>
      <rgbColor rgb="FF0066CC"/>
      <rgbColor rgb="FFD9DDE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M3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2" min="1" style="0" width="12"/>
    <col collapsed="false" customWidth="true" hidden="false" outlineLevel="0" max="3" min="3" style="0" width="10"/>
    <col collapsed="false" customWidth="true" hidden="false" outlineLevel="0" max="4" min="4" style="0" width="20"/>
    <col collapsed="false" customWidth="true" hidden="false" outlineLevel="0" max="6" min="5" style="0" width="11"/>
    <col collapsed="false" customWidth="true" hidden="false" outlineLevel="0" max="7" min="7" style="0" width="13"/>
    <col collapsed="false" customWidth="true" hidden="false" outlineLevel="0" max="8" min="8" style="0" width="12"/>
    <col collapsed="false" customWidth="true" hidden="false" outlineLevel="0" max="9" min="9" style="0" width="15"/>
    <col collapsed="false" customWidth="true" hidden="false" outlineLevel="0" max="10" min="10" style="0" width="34"/>
    <col collapsed="false" customWidth="true" hidden="false" outlineLevel="0" max="11" min="11" style="0" width="19"/>
    <col collapsed="false" customWidth="true" hidden="false" outlineLevel="0" max="12" min="12" style="0" width="10"/>
    <col collapsed="false" customWidth="true" hidden="false" outlineLevel="0" max="13" min="13" style="0" width="8"/>
  </cols>
  <sheetData>
    <row r="1" customFormat="false" ht="15" hidden="false" customHeight="false" outlineLevel="0" collapsed="false">
      <c r="A1" s="1" t="s">
        <v>0</v>
      </c>
      <c r="B1" s="2" t="s">
        <v>1</v>
      </c>
      <c r="D1" s="1" t="s">
        <v>2</v>
      </c>
      <c r="E1" s="3" t="n">
        <v>46296</v>
      </c>
      <c r="G1" s="4" t="s">
        <v>3</v>
      </c>
    </row>
    <row r="2" customFormat="false" ht="15" hidden="false" customHeight="false" outlineLevel="0" collapsed="false">
      <c r="A2" s="1" t="s">
        <v>4</v>
      </c>
      <c r="B2" s="2" t="s">
        <v>5</v>
      </c>
      <c r="D2" s="1" t="s">
        <v>6</v>
      </c>
      <c r="E2" s="5" t="n">
        <v>8</v>
      </c>
      <c r="G2" s="4" t="s">
        <v>7</v>
      </c>
    </row>
    <row r="5" customFormat="false" ht="30" hidden="false" customHeight="true" outlineLevel="0" collapsed="false">
      <c r="A5" s="6" t="s">
        <v>8</v>
      </c>
      <c r="B5" s="6" t="s">
        <v>9</v>
      </c>
      <c r="C5" s="6" t="s">
        <v>10</v>
      </c>
      <c r="D5" s="6" t="s">
        <v>11</v>
      </c>
      <c r="E5" s="6" t="s">
        <v>12</v>
      </c>
      <c r="F5" s="6" t="s">
        <v>13</v>
      </c>
      <c r="G5" s="6" t="s">
        <v>14</v>
      </c>
      <c r="H5" s="6" t="s">
        <v>15</v>
      </c>
      <c r="I5" s="6" t="s">
        <v>16</v>
      </c>
      <c r="J5" s="6" t="s">
        <v>17</v>
      </c>
      <c r="L5" s="6" t="s">
        <v>18</v>
      </c>
      <c r="M5" s="6" t="s">
        <v>19</v>
      </c>
    </row>
    <row r="6" customFormat="false" ht="15" hidden="false" customHeight="false" outlineLevel="0" collapsed="false">
      <c r="A6" s="7" t="n">
        <v>1</v>
      </c>
      <c r="B6" s="8" t="n">
        <f aca="false">IF(A6&lt;=DAY(EOMONTH(MeseRif,0)),DATE(YEAR(MeseRif),MONTH(MeseRif),A6),"")</f>
        <v>46296</v>
      </c>
      <c r="C6" s="9" t="n">
        <v>0.354166666666667</v>
      </c>
      <c r="D6" s="9" t="n">
        <v>0.729166666666667</v>
      </c>
      <c r="E6" s="9" t="n">
        <v>0.0416666666666667</v>
      </c>
      <c r="F6" s="10" t="n">
        <f aca="false">IF(OR(C6="",D6=""),0,MOD(D6-C6,1)-E6)</f>
        <v>0.333333333333333</v>
      </c>
      <c r="G6" s="10" t="n">
        <f aca="false">IF(F6=0,0,MIN(F6,OreGiorno/24))</f>
        <v>0.333333333333333</v>
      </c>
      <c r="H6" s="10" t="n">
        <f aca="false">IF(F6=0,0,MAX(0,F6-G6))</f>
        <v>0</v>
      </c>
      <c r="I6" s="11" t="s">
        <v>20</v>
      </c>
      <c r="J6" s="12"/>
      <c r="L6" s="13" t="str">
        <f aca="false">Tabelle_Parametri!A2</f>
        <v>PRES</v>
      </c>
      <c r="M6" s="14" t="n">
        <f aca="false">COUNTIF(ColCausali,L6)</f>
        <v>17</v>
      </c>
    </row>
    <row r="7" customFormat="false" ht="15" hidden="false" customHeight="false" outlineLevel="0" collapsed="false">
      <c r="A7" s="7" t="n">
        <v>2</v>
      </c>
      <c r="B7" s="8" t="n">
        <f aca="false">IF(A7&lt;=DAY(EOMONTH(MeseRif,0)),DATE(YEAR(MeseRif),MONTH(MeseRif),A7),"")</f>
        <v>46297</v>
      </c>
      <c r="C7" s="9" t="n">
        <v>0.34375</v>
      </c>
      <c r="D7" s="9" t="n">
        <v>0.739583333333333</v>
      </c>
      <c r="E7" s="9" t="n">
        <v>0.0416666666666667</v>
      </c>
      <c r="F7" s="10" t="n">
        <f aca="false">IF(OR(C7="",D7=""),0,MOD(D7-C7,1)-E7)</f>
        <v>0.354166666666667</v>
      </c>
      <c r="G7" s="10" t="n">
        <f aca="false">IF(F7=0,0,MIN(F7,OreGiorno/24))</f>
        <v>0.333333333333333</v>
      </c>
      <c r="H7" s="10" t="n">
        <f aca="false">IF(F7=0,0,MAX(0,F7-G7))</f>
        <v>0.0208333333333333</v>
      </c>
      <c r="I7" s="11" t="s">
        <v>20</v>
      </c>
      <c r="J7" s="12" t="s">
        <v>21</v>
      </c>
      <c r="L7" s="13" t="str">
        <f aca="false">Tabelle_Parametri!A3</f>
        <v>FER</v>
      </c>
      <c r="M7" s="14" t="n">
        <f aca="false">COUNTIF(ColCausali,L7)</f>
        <v>3</v>
      </c>
    </row>
    <row r="8" customFormat="false" ht="15" hidden="false" customHeight="false" outlineLevel="0" collapsed="false">
      <c r="A8" s="7" t="n">
        <v>3</v>
      </c>
      <c r="B8" s="8" t="n">
        <f aca="false">IF(A8&lt;=DAY(EOMONTH(MeseRif,0)),DATE(YEAR(MeseRif),MONTH(MeseRif),A8),"")</f>
        <v>46298</v>
      </c>
      <c r="C8" s="9"/>
      <c r="D8" s="9"/>
      <c r="E8" s="9"/>
      <c r="F8" s="10" t="n">
        <f aca="false">IF(OR(C8="",D8=""),0,MOD(D8-C8,1)-E8)</f>
        <v>0</v>
      </c>
      <c r="G8" s="10" t="n">
        <f aca="false">IF(F8=0,0,MIN(F8,OreGiorno/24))</f>
        <v>0</v>
      </c>
      <c r="H8" s="10" t="n">
        <f aca="false">IF(F8=0,0,MAX(0,F8-G8))</f>
        <v>0</v>
      </c>
      <c r="I8" s="11"/>
      <c r="J8" s="12"/>
      <c r="L8" s="13" t="str">
        <f aca="false">Tabelle_Parametri!A4</f>
        <v>MAL</v>
      </c>
      <c r="M8" s="14" t="n">
        <f aca="false">COUNTIF(ColCausali,L8)</f>
        <v>1</v>
      </c>
    </row>
    <row r="9" customFormat="false" ht="15" hidden="false" customHeight="false" outlineLevel="0" collapsed="false">
      <c r="A9" s="7" t="n">
        <v>4</v>
      </c>
      <c r="B9" s="8" t="n">
        <f aca="false">IF(A9&lt;=DAY(EOMONTH(MeseRif,0)),DATE(YEAR(MeseRif),MONTH(MeseRif),A9),"")</f>
        <v>46299</v>
      </c>
      <c r="C9" s="9"/>
      <c r="D9" s="9"/>
      <c r="E9" s="9"/>
      <c r="F9" s="10" t="n">
        <f aca="false">IF(OR(C9="",D9=""),0,MOD(D9-C9,1)-E9)</f>
        <v>0</v>
      </c>
      <c r="G9" s="10" t="n">
        <f aca="false">IF(F9=0,0,MIN(F9,OreGiorno/24))</f>
        <v>0</v>
      </c>
      <c r="H9" s="10" t="n">
        <f aca="false">IF(F9=0,0,MAX(0,F9-G9))</f>
        <v>0</v>
      </c>
      <c r="I9" s="11"/>
      <c r="J9" s="12"/>
      <c r="L9" s="13" t="str">
        <f aca="false">Tabelle_Parametri!A5</f>
        <v>ROL</v>
      </c>
      <c r="M9" s="14" t="n">
        <f aca="false">COUNTIF(ColCausali,L9)</f>
        <v>1</v>
      </c>
    </row>
    <row r="10" customFormat="false" ht="15" hidden="false" customHeight="false" outlineLevel="0" collapsed="false">
      <c r="A10" s="7" t="n">
        <v>5</v>
      </c>
      <c r="B10" s="8" t="n">
        <f aca="false">IF(A10&lt;=DAY(EOMONTH(MeseRif,0)),DATE(YEAR(MeseRif),MONTH(MeseRif),A10),"")</f>
        <v>46300</v>
      </c>
      <c r="C10" s="9" t="n">
        <v>0.354166666666667</v>
      </c>
      <c r="D10" s="9" t="n">
        <v>0.729166666666667</v>
      </c>
      <c r="E10" s="9" t="n">
        <v>0.0416666666666667</v>
      </c>
      <c r="F10" s="10" t="n">
        <f aca="false">IF(OR(C10="",D10=""),0,MOD(D10-C10,1)-E10)</f>
        <v>0.333333333333333</v>
      </c>
      <c r="G10" s="10" t="n">
        <f aca="false">IF(F10=0,0,MIN(F10,OreGiorno/24))</f>
        <v>0.333333333333333</v>
      </c>
      <c r="H10" s="10" t="n">
        <f aca="false">IF(F10=0,0,MAX(0,F10-G10))</f>
        <v>0</v>
      </c>
      <c r="I10" s="11" t="s">
        <v>20</v>
      </c>
      <c r="J10" s="12"/>
      <c r="L10" s="13" t="str">
        <f aca="false">Tabelle_Parametri!A6</f>
        <v>EXF</v>
      </c>
      <c r="M10" s="14" t="n">
        <f aca="false">COUNTIF(ColCausali,L10)</f>
        <v>0</v>
      </c>
    </row>
    <row r="11" customFormat="false" ht="15" hidden="false" customHeight="false" outlineLevel="0" collapsed="false">
      <c r="A11" s="7" t="n">
        <v>6</v>
      </c>
      <c r="B11" s="8" t="n">
        <f aca="false">IF(A11&lt;=DAY(EOMONTH(MeseRif,0)),DATE(YEAR(MeseRif),MONTH(MeseRif),A11),"")</f>
        <v>46301</v>
      </c>
      <c r="C11" s="9" t="n">
        <v>0.354166666666667</v>
      </c>
      <c r="D11" s="9" t="n">
        <v>0.729166666666667</v>
      </c>
      <c r="E11" s="9" t="n">
        <v>0.0416666666666667</v>
      </c>
      <c r="F11" s="10" t="n">
        <f aca="false">IF(OR(C11="",D11=""),0,MOD(D11-C11,1)-E11)</f>
        <v>0.333333333333333</v>
      </c>
      <c r="G11" s="10" t="n">
        <f aca="false">IF(F11=0,0,MIN(F11,OreGiorno/24))</f>
        <v>0.333333333333333</v>
      </c>
      <c r="H11" s="10" t="n">
        <f aca="false">IF(F11=0,0,MAX(0,F11-G11))</f>
        <v>0</v>
      </c>
      <c r="I11" s="11" t="s">
        <v>20</v>
      </c>
      <c r="J11" s="12"/>
      <c r="L11" s="13" t="str">
        <f aca="false">Tabelle_Parametri!A7</f>
        <v>L104</v>
      </c>
      <c r="M11" s="14" t="n">
        <f aca="false">COUNTIF(ColCausali,L11)</f>
        <v>0</v>
      </c>
    </row>
    <row r="12" customFormat="false" ht="15" hidden="false" customHeight="false" outlineLevel="0" collapsed="false">
      <c r="A12" s="7" t="n">
        <v>7</v>
      </c>
      <c r="B12" s="8" t="n">
        <f aca="false">IF(A12&lt;=DAY(EOMONTH(MeseRif,0)),DATE(YEAR(MeseRif),MONTH(MeseRif),A12),"")</f>
        <v>46302</v>
      </c>
      <c r="C12" s="9"/>
      <c r="D12" s="9"/>
      <c r="E12" s="9"/>
      <c r="F12" s="10" t="n">
        <f aca="false">IF(OR(C12="",D12=""),0,MOD(D12-C12,1)-E12)</f>
        <v>0</v>
      </c>
      <c r="G12" s="10" t="n">
        <f aca="false">IF(F12=0,0,MIN(F12,OreGiorno/24))</f>
        <v>0</v>
      </c>
      <c r="H12" s="10" t="n">
        <f aca="false">IF(F12=0,0,MAX(0,F12-G12))</f>
        <v>0</v>
      </c>
      <c r="I12" s="11" t="s">
        <v>22</v>
      </c>
      <c r="J12" s="12" t="s">
        <v>23</v>
      </c>
      <c r="L12" s="13" t="str">
        <f aca="false">Tabelle_Parametri!A8</f>
        <v>MAT</v>
      </c>
      <c r="M12" s="14" t="n">
        <f aca="false">COUNTIF(ColCausali,L12)</f>
        <v>0</v>
      </c>
    </row>
    <row r="13" customFormat="false" ht="15" hidden="false" customHeight="false" outlineLevel="0" collapsed="false">
      <c r="A13" s="7" t="n">
        <v>8</v>
      </c>
      <c r="B13" s="8" t="n">
        <f aca="false">IF(A13&lt;=DAY(EOMONTH(MeseRif,0)),DATE(YEAR(MeseRif),MONTH(MeseRif),A13),"")</f>
        <v>46303</v>
      </c>
      <c r="C13" s="9" t="n">
        <v>0.354166666666667</v>
      </c>
      <c r="D13" s="9" t="n">
        <v>0.729166666666667</v>
      </c>
      <c r="E13" s="9" t="n">
        <v>0.0416666666666667</v>
      </c>
      <c r="F13" s="10" t="n">
        <f aca="false">IF(OR(C13="",D13=""),0,MOD(D13-C13,1)-E13)</f>
        <v>0.333333333333333</v>
      </c>
      <c r="G13" s="10" t="n">
        <f aca="false">IF(F13=0,0,MIN(F13,OreGiorno/24))</f>
        <v>0.333333333333333</v>
      </c>
      <c r="H13" s="10" t="n">
        <f aca="false">IF(F13=0,0,MAX(0,F13-G13))</f>
        <v>0</v>
      </c>
      <c r="I13" s="11" t="s">
        <v>20</v>
      </c>
      <c r="J13" s="12"/>
      <c r="L13" s="13" t="str">
        <f aca="false">Tabelle_Parametri!A9</f>
        <v>ASP</v>
      </c>
      <c r="M13" s="14" t="n">
        <f aca="false">COUNTIF(ColCausali,L13)</f>
        <v>0</v>
      </c>
    </row>
    <row r="14" customFormat="false" ht="15" hidden="false" customHeight="false" outlineLevel="0" collapsed="false">
      <c r="A14" s="7" t="n">
        <v>9</v>
      </c>
      <c r="B14" s="8" t="n">
        <f aca="false">IF(A14&lt;=DAY(EOMONTH(MeseRif,0)),DATE(YEAR(MeseRif),MONTH(MeseRif),A14),"")</f>
        <v>46304</v>
      </c>
      <c r="C14" s="9" t="n">
        <v>0.354166666666667</v>
      </c>
      <c r="D14" s="9" t="n">
        <v>0.708333333333333</v>
      </c>
      <c r="E14" s="9" t="n">
        <v>0.0208333333333333</v>
      </c>
      <c r="F14" s="10" t="n">
        <f aca="false">IF(OR(C14="",D14=""),0,MOD(D14-C14,1)-E14)</f>
        <v>0.333333333333333</v>
      </c>
      <c r="G14" s="10" t="n">
        <f aca="false">IF(F14=0,0,MIN(F14,OreGiorno/24))</f>
        <v>0.333333333333333</v>
      </c>
      <c r="H14" s="10" t="n">
        <f aca="false">IF(F14=0,0,MAX(0,F14-G14))</f>
        <v>0</v>
      </c>
      <c r="I14" s="11" t="s">
        <v>20</v>
      </c>
      <c r="J14" s="12" t="s">
        <v>24</v>
      </c>
      <c r="L14" s="13" t="str">
        <f aca="false">Tabelle_Parametri!A10</f>
        <v>INF</v>
      </c>
      <c r="M14" s="14" t="n">
        <f aca="false">COUNTIF(ColCausali,L14)</f>
        <v>0</v>
      </c>
    </row>
    <row r="15" customFormat="false" ht="15" hidden="false" customHeight="false" outlineLevel="0" collapsed="false">
      <c r="A15" s="7" t="n">
        <v>10</v>
      </c>
      <c r="B15" s="8" t="n">
        <f aca="false">IF(A15&lt;=DAY(EOMONTH(MeseRif,0)),DATE(YEAR(MeseRif),MONTH(MeseRif),A15),"")</f>
        <v>46305</v>
      </c>
      <c r="C15" s="9"/>
      <c r="D15" s="9"/>
      <c r="E15" s="9"/>
      <c r="F15" s="10" t="n">
        <f aca="false">IF(OR(C15="",D15=""),0,MOD(D15-C15,1)-E15)</f>
        <v>0</v>
      </c>
      <c r="G15" s="10" t="n">
        <f aca="false">IF(F15=0,0,MIN(F15,OreGiorno/24))</f>
        <v>0</v>
      </c>
      <c r="H15" s="10" t="n">
        <f aca="false">IF(F15=0,0,MAX(0,F15-G15))</f>
        <v>0</v>
      </c>
      <c r="I15" s="11"/>
      <c r="J15" s="12"/>
    </row>
    <row r="16" customFormat="false" ht="15" hidden="false" customHeight="false" outlineLevel="0" collapsed="false">
      <c r="A16" s="7" t="n">
        <v>11</v>
      </c>
      <c r="B16" s="8" t="n">
        <f aca="false">IF(A16&lt;=DAY(EOMONTH(MeseRif,0)),DATE(YEAR(MeseRif),MONTH(MeseRif),A16),"")</f>
        <v>46306</v>
      </c>
      <c r="C16" s="9"/>
      <c r="D16" s="9"/>
      <c r="E16" s="9"/>
      <c r="F16" s="10" t="n">
        <f aca="false">IF(OR(C16="",D16=""),0,MOD(D16-C16,1)-E16)</f>
        <v>0</v>
      </c>
      <c r="G16" s="10" t="n">
        <f aca="false">IF(F16=0,0,MIN(F16,OreGiorno/24))</f>
        <v>0</v>
      </c>
      <c r="H16" s="10" t="n">
        <f aca="false">IF(F16=0,0,MAX(0,F16-G16))</f>
        <v>0</v>
      </c>
      <c r="I16" s="11"/>
      <c r="J16" s="12"/>
    </row>
    <row r="17" customFormat="false" ht="15" hidden="false" customHeight="false" outlineLevel="0" collapsed="false">
      <c r="A17" s="7" t="n">
        <v>12</v>
      </c>
      <c r="B17" s="8" t="n">
        <f aca="false">IF(A17&lt;=DAY(EOMONTH(MeseRif,0)),DATE(YEAR(MeseRif),MONTH(MeseRif),A17),"")</f>
        <v>46307</v>
      </c>
      <c r="C17" s="9" t="n">
        <v>0.354166666666667</v>
      </c>
      <c r="D17" s="9" t="n">
        <v>0.729166666666667</v>
      </c>
      <c r="E17" s="9" t="n">
        <v>0.0416666666666667</v>
      </c>
      <c r="F17" s="10" t="n">
        <f aca="false">IF(OR(C17="",D17=""),0,MOD(D17-C17,1)-E17)</f>
        <v>0.333333333333333</v>
      </c>
      <c r="G17" s="10" t="n">
        <f aca="false">IF(F17=0,0,MIN(F17,OreGiorno/24))</f>
        <v>0.333333333333333</v>
      </c>
      <c r="H17" s="10" t="n">
        <f aca="false">IF(F17=0,0,MAX(0,F17-G17))</f>
        <v>0</v>
      </c>
      <c r="I17" s="11" t="s">
        <v>20</v>
      </c>
      <c r="J17" s="12"/>
    </row>
    <row r="18" customFormat="false" ht="15" hidden="false" customHeight="false" outlineLevel="0" collapsed="false">
      <c r="A18" s="7" t="n">
        <v>13</v>
      </c>
      <c r="B18" s="8" t="n">
        <f aca="false">IF(A18&lt;=DAY(EOMONTH(MeseRif,0)),DATE(YEAR(MeseRif),MONTH(MeseRif),A18),"")</f>
        <v>46308</v>
      </c>
      <c r="C18" s="9" t="n">
        <v>0.354166666666667</v>
      </c>
      <c r="D18" s="9" t="n">
        <v>0.729166666666667</v>
      </c>
      <c r="E18" s="9" t="n">
        <v>0.0416666666666667</v>
      </c>
      <c r="F18" s="10" t="n">
        <f aca="false">IF(OR(C18="",D18=""),0,MOD(D18-C18,1)-E18)</f>
        <v>0.333333333333333</v>
      </c>
      <c r="G18" s="10" t="n">
        <f aca="false">IF(F18=0,0,MIN(F18,OreGiorno/24))</f>
        <v>0.333333333333333</v>
      </c>
      <c r="H18" s="10" t="n">
        <f aca="false">IF(F18=0,0,MAX(0,F18-G18))</f>
        <v>0</v>
      </c>
      <c r="I18" s="11" t="s">
        <v>20</v>
      </c>
      <c r="J18" s="12"/>
    </row>
    <row r="19" customFormat="false" ht="15" hidden="false" customHeight="false" outlineLevel="0" collapsed="false">
      <c r="A19" s="7" t="n">
        <v>14</v>
      </c>
      <c r="B19" s="8" t="n">
        <f aca="false">IF(A19&lt;=DAY(EOMONTH(MeseRif,0)),DATE(YEAR(MeseRif),MONTH(MeseRif),A19),"")</f>
        <v>46309</v>
      </c>
      <c r="C19" s="9" t="n">
        <v>0.354166666666667</v>
      </c>
      <c r="D19" s="9" t="n">
        <v>0.791666666666667</v>
      </c>
      <c r="E19" s="9" t="n">
        <v>0.0416666666666667</v>
      </c>
      <c r="F19" s="10" t="n">
        <f aca="false">IF(OR(C19="",D19=""),0,MOD(D19-C19,1)-E19)</f>
        <v>0.395833333333333</v>
      </c>
      <c r="G19" s="10" t="n">
        <f aca="false">IF(F19=0,0,MIN(F19,OreGiorno/24))</f>
        <v>0.333333333333333</v>
      </c>
      <c r="H19" s="10" t="n">
        <f aca="false">IF(F19=0,0,MAX(0,F19-G19))</f>
        <v>0.0625</v>
      </c>
      <c r="I19" s="11" t="s">
        <v>20</v>
      </c>
      <c r="J19" s="12" t="s">
        <v>25</v>
      </c>
    </row>
    <row r="20" customFormat="false" ht="15" hidden="false" customHeight="false" outlineLevel="0" collapsed="false">
      <c r="A20" s="7" t="n">
        <v>15</v>
      </c>
      <c r="B20" s="8" t="n">
        <f aca="false">IF(A20&lt;=DAY(EOMONTH(MeseRif,0)),DATE(YEAR(MeseRif),MONTH(MeseRif),A20),"")</f>
        <v>46310</v>
      </c>
      <c r="C20" s="9" t="n">
        <v>0.354166666666667</v>
      </c>
      <c r="D20" s="9" t="n">
        <v>0.729166666666667</v>
      </c>
      <c r="E20" s="9" t="n">
        <v>0.0416666666666667</v>
      </c>
      <c r="F20" s="10" t="n">
        <f aca="false">IF(OR(C20="",D20=""),0,MOD(D20-C20,1)-E20)</f>
        <v>0.333333333333333</v>
      </c>
      <c r="G20" s="10" t="n">
        <f aca="false">IF(F20=0,0,MIN(F20,OreGiorno/24))</f>
        <v>0.333333333333333</v>
      </c>
      <c r="H20" s="10" t="n">
        <f aca="false">IF(F20=0,0,MAX(0,F20-G20))</f>
        <v>0</v>
      </c>
      <c r="I20" s="11" t="s">
        <v>20</v>
      </c>
      <c r="J20" s="12"/>
    </row>
    <row r="21" customFormat="false" ht="15" hidden="false" customHeight="false" outlineLevel="0" collapsed="false">
      <c r="A21" s="7" t="n">
        <v>16</v>
      </c>
      <c r="B21" s="8" t="n">
        <f aca="false">IF(A21&lt;=DAY(EOMONTH(MeseRif,0)),DATE(YEAR(MeseRif),MONTH(MeseRif),A21),"")</f>
        <v>46311</v>
      </c>
      <c r="C21" s="9" t="n">
        <v>0.354166666666667</v>
      </c>
      <c r="D21" s="9" t="n">
        <v>0.729166666666667</v>
      </c>
      <c r="E21" s="9" t="n">
        <v>0.0416666666666667</v>
      </c>
      <c r="F21" s="10" t="n">
        <f aca="false">IF(OR(C21="",D21=""),0,MOD(D21-C21,1)-E21)</f>
        <v>0.333333333333333</v>
      </c>
      <c r="G21" s="10" t="n">
        <f aca="false">IF(F21=0,0,MIN(F21,OreGiorno/24))</f>
        <v>0.333333333333333</v>
      </c>
      <c r="H21" s="10" t="n">
        <f aca="false">IF(F21=0,0,MAX(0,F21-G21))</f>
        <v>0</v>
      </c>
      <c r="I21" s="11" t="s">
        <v>20</v>
      </c>
      <c r="J21" s="12"/>
    </row>
    <row r="22" customFormat="false" ht="15" hidden="false" customHeight="false" outlineLevel="0" collapsed="false">
      <c r="A22" s="7" t="n">
        <v>17</v>
      </c>
      <c r="B22" s="8" t="n">
        <f aca="false">IF(A22&lt;=DAY(EOMONTH(MeseRif,0)),DATE(YEAR(MeseRif),MONTH(MeseRif),A22),"")</f>
        <v>46312</v>
      </c>
      <c r="C22" s="9"/>
      <c r="D22" s="9"/>
      <c r="E22" s="9"/>
      <c r="F22" s="10" t="n">
        <f aca="false">IF(OR(C22="",D22=""),0,MOD(D22-C22,1)-E22)</f>
        <v>0</v>
      </c>
      <c r="G22" s="10" t="n">
        <f aca="false">IF(F22=0,0,MIN(F22,OreGiorno/24))</f>
        <v>0</v>
      </c>
      <c r="H22" s="10" t="n">
        <f aca="false">IF(F22=0,0,MAX(0,F22-G22))</f>
        <v>0</v>
      </c>
      <c r="I22" s="11"/>
      <c r="J22" s="12"/>
    </row>
    <row r="23" customFormat="false" ht="15" hidden="false" customHeight="false" outlineLevel="0" collapsed="false">
      <c r="A23" s="7" t="n">
        <v>18</v>
      </c>
      <c r="B23" s="8" t="n">
        <f aca="false">IF(A23&lt;=DAY(EOMONTH(MeseRif,0)),DATE(YEAR(MeseRif),MONTH(MeseRif),A23),"")</f>
        <v>46313</v>
      </c>
      <c r="C23" s="9"/>
      <c r="D23" s="9"/>
      <c r="E23" s="9"/>
      <c r="F23" s="10" t="n">
        <f aca="false">IF(OR(C23="",D23=""),0,MOD(D23-C23,1)-E23)</f>
        <v>0</v>
      </c>
      <c r="G23" s="10" t="n">
        <f aca="false">IF(F23=0,0,MIN(F23,OreGiorno/24))</f>
        <v>0</v>
      </c>
      <c r="H23" s="10" t="n">
        <f aca="false">IF(F23=0,0,MAX(0,F23-G23))</f>
        <v>0</v>
      </c>
      <c r="I23" s="11"/>
      <c r="J23" s="12"/>
    </row>
    <row r="24" customFormat="false" ht="15" hidden="false" customHeight="false" outlineLevel="0" collapsed="false">
      <c r="A24" s="7" t="n">
        <v>19</v>
      </c>
      <c r="B24" s="8" t="n">
        <f aca="false">IF(A24&lt;=DAY(EOMONTH(MeseRif,0)),DATE(YEAR(MeseRif),MONTH(MeseRif),A24),"")</f>
        <v>46314</v>
      </c>
      <c r="C24" s="9"/>
      <c r="D24" s="9"/>
      <c r="E24" s="9"/>
      <c r="F24" s="10" t="n">
        <f aca="false">IF(OR(C24="",D24=""),0,MOD(D24-C24,1)-E24)</f>
        <v>0</v>
      </c>
      <c r="G24" s="10" t="n">
        <f aca="false">IF(F24=0,0,MIN(F24,OreGiorno/24))</f>
        <v>0</v>
      </c>
      <c r="H24" s="10" t="n">
        <f aca="false">IF(F24=0,0,MAX(0,F24-G24))</f>
        <v>0</v>
      </c>
      <c r="I24" s="11" t="s">
        <v>26</v>
      </c>
      <c r="J24" s="12" t="s">
        <v>27</v>
      </c>
    </row>
    <row r="25" customFormat="false" ht="15" hidden="false" customHeight="false" outlineLevel="0" collapsed="false">
      <c r="A25" s="7" t="n">
        <v>20</v>
      </c>
      <c r="B25" s="8" t="n">
        <f aca="false">IF(A25&lt;=DAY(EOMONTH(MeseRif,0)),DATE(YEAR(MeseRif),MONTH(MeseRif),A25),"")</f>
        <v>46315</v>
      </c>
      <c r="C25" s="9"/>
      <c r="D25" s="9"/>
      <c r="E25" s="9"/>
      <c r="F25" s="10" t="n">
        <f aca="false">IF(OR(C25="",D25=""),0,MOD(D25-C25,1)-E25)</f>
        <v>0</v>
      </c>
      <c r="G25" s="10" t="n">
        <f aca="false">IF(F25=0,0,MIN(F25,OreGiorno/24))</f>
        <v>0</v>
      </c>
      <c r="H25" s="10" t="n">
        <f aca="false">IF(F25=0,0,MAX(0,F25-G25))</f>
        <v>0</v>
      </c>
      <c r="I25" s="11" t="s">
        <v>26</v>
      </c>
      <c r="J25" s="12" t="s">
        <v>27</v>
      </c>
    </row>
    <row r="26" customFormat="false" ht="15" hidden="false" customHeight="false" outlineLevel="0" collapsed="false">
      <c r="A26" s="7" t="n">
        <v>21</v>
      </c>
      <c r="B26" s="8" t="n">
        <f aca="false">IF(A26&lt;=DAY(EOMONTH(MeseRif,0)),DATE(YEAR(MeseRif),MONTH(MeseRif),A26),"")</f>
        <v>46316</v>
      </c>
      <c r="C26" s="9"/>
      <c r="D26" s="9"/>
      <c r="E26" s="9"/>
      <c r="F26" s="10" t="n">
        <f aca="false">IF(OR(C26="",D26=""),0,MOD(D26-C26,1)-E26)</f>
        <v>0</v>
      </c>
      <c r="G26" s="10" t="n">
        <f aca="false">IF(F26=0,0,MIN(F26,OreGiorno/24))</f>
        <v>0</v>
      </c>
      <c r="H26" s="10" t="n">
        <f aca="false">IF(F26=0,0,MAX(0,F26-G26))</f>
        <v>0</v>
      </c>
      <c r="I26" s="11" t="s">
        <v>26</v>
      </c>
      <c r="J26" s="12" t="s">
        <v>27</v>
      </c>
    </row>
    <row r="27" customFormat="false" ht="15" hidden="false" customHeight="false" outlineLevel="0" collapsed="false">
      <c r="A27" s="7" t="n">
        <v>22</v>
      </c>
      <c r="B27" s="8" t="n">
        <f aca="false">IF(A27&lt;=DAY(EOMONTH(MeseRif,0)),DATE(YEAR(MeseRif),MONTH(MeseRif),A27),"")</f>
        <v>46317</v>
      </c>
      <c r="C27" s="9" t="n">
        <v>0.875</v>
      </c>
      <c r="D27" s="9" t="n">
        <v>0.208333333333333</v>
      </c>
      <c r="E27" s="9" t="n">
        <v>0.0416666666666667</v>
      </c>
      <c r="F27" s="10" t="n">
        <f aca="false">IF(OR(C27="",D27=""),0,MOD(D27-C27,1)-E27)</f>
        <v>0.291666666666667</v>
      </c>
      <c r="G27" s="10" t="n">
        <f aca="false">IF(F27=0,0,MIN(F27,OreGiorno/24))</f>
        <v>0.291666666666667</v>
      </c>
      <c r="H27" s="10" t="n">
        <f aca="false">IF(F27=0,0,MAX(0,F27-G27))</f>
        <v>0</v>
      </c>
      <c r="I27" s="11" t="s">
        <v>20</v>
      </c>
      <c r="J27" s="12" t="s">
        <v>28</v>
      </c>
    </row>
    <row r="28" customFormat="false" ht="15" hidden="false" customHeight="false" outlineLevel="0" collapsed="false">
      <c r="A28" s="7" t="n">
        <v>23</v>
      </c>
      <c r="B28" s="8" t="n">
        <f aca="false">IF(A28&lt;=DAY(EOMONTH(MeseRif,0)),DATE(YEAR(MeseRif),MONTH(MeseRif),A28),"")</f>
        <v>46318</v>
      </c>
      <c r="C28" s="9" t="n">
        <v>0.541666666666667</v>
      </c>
      <c r="D28" s="9" t="n">
        <v>0.708333333333333</v>
      </c>
      <c r="E28" s="9" t="n">
        <v>0</v>
      </c>
      <c r="F28" s="10" t="n">
        <f aca="false">IF(OR(C28="",D28=""),0,MOD(D28-C28,1)-E28)</f>
        <v>0.166666666666667</v>
      </c>
      <c r="G28" s="10" t="n">
        <f aca="false">IF(F28=0,0,MIN(F28,OreGiorno/24))</f>
        <v>0.166666666666667</v>
      </c>
      <c r="H28" s="10" t="n">
        <f aca="false">IF(F28=0,0,MAX(0,F28-G28))</f>
        <v>0</v>
      </c>
      <c r="I28" s="11" t="s">
        <v>20</v>
      </c>
      <c r="J28" s="12" t="s">
        <v>29</v>
      </c>
    </row>
    <row r="29" customFormat="false" ht="15" hidden="false" customHeight="false" outlineLevel="0" collapsed="false">
      <c r="A29" s="7" t="n">
        <v>24</v>
      </c>
      <c r="B29" s="8" t="n">
        <f aca="false">IF(A29&lt;=DAY(EOMONTH(MeseRif,0)),DATE(YEAR(MeseRif),MONTH(MeseRif),A29),"")</f>
        <v>46319</v>
      </c>
      <c r="C29" s="9"/>
      <c r="D29" s="9"/>
      <c r="E29" s="9"/>
      <c r="F29" s="10" t="n">
        <f aca="false">IF(OR(C29="",D29=""),0,MOD(D29-C29,1)-E29)</f>
        <v>0</v>
      </c>
      <c r="G29" s="10" t="n">
        <f aca="false">IF(F29=0,0,MIN(F29,OreGiorno/24))</f>
        <v>0</v>
      </c>
      <c r="H29" s="10" t="n">
        <f aca="false">IF(F29=0,0,MAX(0,F29-G29))</f>
        <v>0</v>
      </c>
      <c r="I29" s="11"/>
      <c r="J29" s="12"/>
    </row>
    <row r="30" customFormat="false" ht="15" hidden="false" customHeight="false" outlineLevel="0" collapsed="false">
      <c r="A30" s="7" t="n">
        <v>25</v>
      </c>
      <c r="B30" s="8" t="n">
        <f aca="false">IF(A30&lt;=DAY(EOMONTH(MeseRif,0)),DATE(YEAR(MeseRif),MONTH(MeseRif),A30),"")</f>
        <v>46320</v>
      </c>
      <c r="C30" s="9"/>
      <c r="D30" s="9"/>
      <c r="E30" s="9"/>
      <c r="F30" s="10" t="n">
        <f aca="false">IF(OR(C30="",D30=""),0,MOD(D30-C30,1)-E30)</f>
        <v>0</v>
      </c>
      <c r="G30" s="10" t="n">
        <f aca="false">IF(F30=0,0,MIN(F30,OreGiorno/24))</f>
        <v>0</v>
      </c>
      <c r="H30" s="10" t="n">
        <f aca="false">IF(F30=0,0,MAX(0,F30-G30))</f>
        <v>0</v>
      </c>
      <c r="I30" s="11"/>
      <c r="J30" s="12"/>
    </row>
    <row r="31" customFormat="false" ht="15" hidden="false" customHeight="false" outlineLevel="0" collapsed="false">
      <c r="A31" s="7" t="n">
        <v>26</v>
      </c>
      <c r="B31" s="8" t="n">
        <f aca="false">IF(A31&lt;=DAY(EOMONTH(MeseRif,0)),DATE(YEAR(MeseRif),MONTH(MeseRif),A31),"")</f>
        <v>46321</v>
      </c>
      <c r="C31" s="9" t="n">
        <v>0.354166666666667</v>
      </c>
      <c r="D31" s="9" t="n">
        <v>0.729166666666667</v>
      </c>
      <c r="E31" s="9" t="n">
        <v>0.0416666666666667</v>
      </c>
      <c r="F31" s="10" t="n">
        <f aca="false">IF(OR(C31="",D31=""),0,MOD(D31-C31,1)-E31)</f>
        <v>0.333333333333333</v>
      </c>
      <c r="G31" s="10" t="n">
        <f aca="false">IF(F31=0,0,MIN(F31,OreGiorno/24))</f>
        <v>0.333333333333333</v>
      </c>
      <c r="H31" s="10" t="n">
        <f aca="false">IF(F31=0,0,MAX(0,F31-G31))</f>
        <v>0</v>
      </c>
      <c r="I31" s="11" t="s">
        <v>20</v>
      </c>
      <c r="J31" s="12"/>
    </row>
    <row r="32" customFormat="false" ht="15" hidden="false" customHeight="false" outlineLevel="0" collapsed="false">
      <c r="A32" s="7" t="n">
        <v>27</v>
      </c>
      <c r="B32" s="8" t="n">
        <f aca="false">IF(A32&lt;=DAY(EOMONTH(MeseRif,0)),DATE(YEAR(MeseRif),MONTH(MeseRif),A32),"")</f>
        <v>46322</v>
      </c>
      <c r="C32" s="9" t="n">
        <v>0.333333333333333</v>
      </c>
      <c r="D32" s="9" t="n">
        <v>0.770833333333333</v>
      </c>
      <c r="E32" s="9" t="n">
        <v>0.0416666666666667</v>
      </c>
      <c r="F32" s="10" t="n">
        <f aca="false">IF(OR(C32="",D32=""),0,MOD(D32-C32,1)-E32)</f>
        <v>0.395833333333333</v>
      </c>
      <c r="G32" s="10" t="n">
        <f aca="false">IF(F32=0,0,MIN(F32,OreGiorno/24))</f>
        <v>0.333333333333333</v>
      </c>
      <c r="H32" s="10" t="n">
        <f aca="false">IF(F32=0,0,MAX(0,F32-G32))</f>
        <v>0.0625</v>
      </c>
      <c r="I32" s="11" t="s">
        <v>20</v>
      </c>
      <c r="J32" s="12" t="s">
        <v>25</v>
      </c>
    </row>
    <row r="33" customFormat="false" ht="15" hidden="false" customHeight="false" outlineLevel="0" collapsed="false">
      <c r="A33" s="7" t="n">
        <v>28</v>
      </c>
      <c r="B33" s="8" t="n">
        <f aca="false">IF(A33&lt;=DAY(EOMONTH(MeseRif,0)),DATE(YEAR(MeseRif),MONTH(MeseRif),A33),"")</f>
        <v>46323</v>
      </c>
      <c r="C33" s="9" t="n">
        <v>0.354166666666667</v>
      </c>
      <c r="D33" s="9" t="n">
        <v>0.520833333333333</v>
      </c>
      <c r="E33" s="9" t="n">
        <v>0</v>
      </c>
      <c r="F33" s="10" t="n">
        <f aca="false">IF(OR(C33="",D33=""),0,MOD(D33-C33,1)-E33)</f>
        <v>0.166666666666667</v>
      </c>
      <c r="G33" s="10" t="n">
        <f aca="false">IF(F33=0,0,MIN(F33,OreGiorno/24))</f>
        <v>0.166666666666667</v>
      </c>
      <c r="H33" s="10" t="n">
        <f aca="false">IF(F33=0,0,MAX(0,F33-G33))</f>
        <v>0</v>
      </c>
      <c r="I33" s="11" t="s">
        <v>30</v>
      </c>
      <c r="J33" s="12" t="s">
        <v>31</v>
      </c>
    </row>
    <row r="34" customFormat="false" ht="15" hidden="false" customHeight="false" outlineLevel="0" collapsed="false">
      <c r="A34" s="7" t="n">
        <v>29</v>
      </c>
      <c r="B34" s="8" t="n">
        <f aca="false">IF(A34&lt;=DAY(EOMONTH(MeseRif,0)),DATE(YEAR(MeseRif),MONTH(MeseRif),A34),"")</f>
        <v>46324</v>
      </c>
      <c r="C34" s="9" t="n">
        <v>0.354166666666667</v>
      </c>
      <c r="D34" s="9" t="n">
        <v>0.729166666666667</v>
      </c>
      <c r="E34" s="9" t="n">
        <v>0.0416666666666667</v>
      </c>
      <c r="F34" s="10" t="n">
        <f aca="false">IF(OR(C34="",D34=""),0,MOD(D34-C34,1)-E34)</f>
        <v>0.333333333333333</v>
      </c>
      <c r="G34" s="10" t="n">
        <f aca="false">IF(F34=0,0,MIN(F34,OreGiorno/24))</f>
        <v>0.333333333333333</v>
      </c>
      <c r="H34" s="10" t="n">
        <f aca="false">IF(F34=0,0,MAX(0,F34-G34))</f>
        <v>0</v>
      </c>
      <c r="I34" s="11" t="s">
        <v>20</v>
      </c>
      <c r="J34" s="12"/>
    </row>
    <row r="35" customFormat="false" ht="15" hidden="false" customHeight="false" outlineLevel="0" collapsed="false">
      <c r="A35" s="7" t="n">
        <v>30</v>
      </c>
      <c r="B35" s="8" t="n">
        <f aca="false">IF(A35&lt;=DAY(EOMONTH(MeseRif,0)),DATE(YEAR(MeseRif),MONTH(MeseRif),A35),"")</f>
        <v>46325</v>
      </c>
      <c r="C35" s="9" t="n">
        <v>0.354166666666667</v>
      </c>
      <c r="D35" s="9" t="n">
        <v>0.729166666666667</v>
      </c>
      <c r="E35" s="9" t="n">
        <v>0.0416666666666667</v>
      </c>
      <c r="F35" s="10" t="n">
        <f aca="false">IF(OR(C35="",D35=""),0,MOD(D35-C35,1)-E35)</f>
        <v>0.333333333333333</v>
      </c>
      <c r="G35" s="10" t="n">
        <f aca="false">IF(F35=0,0,MIN(F35,OreGiorno/24))</f>
        <v>0.333333333333333</v>
      </c>
      <c r="H35" s="10" t="n">
        <f aca="false">IF(F35=0,0,MAX(0,F35-G35))</f>
        <v>0</v>
      </c>
      <c r="I35" s="11" t="s">
        <v>20</v>
      </c>
      <c r="J35" s="12"/>
    </row>
    <row r="36" customFormat="false" ht="15" hidden="false" customHeight="false" outlineLevel="0" collapsed="false">
      <c r="A36" s="7" t="n">
        <v>31</v>
      </c>
      <c r="B36" s="8" t="n">
        <f aca="false">IF(A36&lt;=DAY(EOMONTH(MeseRif,0)),DATE(YEAR(MeseRif),MONTH(MeseRif),A36),"")</f>
        <v>46326</v>
      </c>
      <c r="C36" s="9"/>
      <c r="D36" s="9"/>
      <c r="E36" s="9"/>
      <c r="F36" s="10" t="n">
        <f aca="false">IF(OR(C36="",D36=""),0,MOD(D36-C36,1)-E36)</f>
        <v>0</v>
      </c>
      <c r="G36" s="10" t="n">
        <f aca="false">IF(F36=0,0,MIN(F36,OreGiorno/24))</f>
        <v>0</v>
      </c>
      <c r="H36" s="10" t="n">
        <f aca="false">IF(F36=0,0,MAX(0,F36-G36))</f>
        <v>0</v>
      </c>
      <c r="I36" s="11"/>
      <c r="J36" s="12"/>
      <c r="K36" s="15" t="s">
        <v>32</v>
      </c>
    </row>
    <row r="37" customFormat="false" ht="15" hidden="false" customHeight="false" outlineLevel="0" collapsed="false">
      <c r="A37" s="16" t="s">
        <v>33</v>
      </c>
      <c r="B37" s="16"/>
      <c r="C37" s="16"/>
      <c r="D37" s="16"/>
      <c r="E37" s="16"/>
      <c r="F37" s="17" t="n">
        <f aca="false">SUM(F6:F36)</f>
        <v>5.77083333333333</v>
      </c>
      <c r="G37" s="17" t="n">
        <f aca="false">SUM(G6:G36)</f>
        <v>5.625</v>
      </c>
      <c r="H37" s="17" t="n">
        <f aca="false">SUM(H6:H36)</f>
        <v>0.145833333333333</v>
      </c>
      <c r="I37" s="18"/>
      <c r="J37" s="18"/>
      <c r="K37" s="19" t="str">
        <f aca="false">IF(ROUND((F37-(G37+H37))*24,4)=0,"QUADRATO","ERRORE SQUADRATURA")</f>
        <v>QUADRATO</v>
      </c>
    </row>
    <row r="39" customFormat="false" ht="15" hidden="false" customHeight="false" outlineLevel="0" collapsed="false">
      <c r="A39" s="4" t="s">
        <v>34</v>
      </c>
    </row>
  </sheetData>
  <sheetProtection sheet="true"/>
  <conditionalFormatting sqref="A6:J36">
    <cfRule type="expression" priority="2" aboveAverage="0" equalAverage="0" bottom="0" percent="0" rank="0" text="" dxfId="0">
      <formula>AND($B6&lt;&gt;"",WEEKDAY($B6,2)&gt;5)</formula>
    </cfRule>
  </conditionalFormatting>
  <dataValidations count="1">
    <dataValidation allowBlank="true" error="Seleziona un codice assenza valido dall'elenco a tendina" errorStyle="stop" errorTitle="Causale non valida" operator="between" showDropDown="false" showErrorMessage="true" showInputMessage="false" sqref="I6:I36" type="list">
      <formula1>Causali</formula1>
      <formula2>0</formula2>
    </dataValidation>
  </dataValidations>
  <printOptions headings="true" gridLines="true" gridLinesSet="true" horizontalCentered="false" verticalCentered="false"/>
  <pageMargins left="0.3" right="0.3" top="0.4" bottom="0.4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34"/>
  </cols>
  <sheetData>
    <row r="1" customFormat="false" ht="15" hidden="false" customHeight="false" outlineLevel="0" collapsed="false">
      <c r="A1" s="6" t="s">
        <v>35</v>
      </c>
      <c r="B1" s="6" t="s">
        <v>36</v>
      </c>
    </row>
    <row r="2" customFormat="false" ht="15" hidden="false" customHeight="false" outlineLevel="0" collapsed="false">
      <c r="A2" s="13" t="s">
        <v>20</v>
      </c>
      <c r="B2" s="20" t="s">
        <v>37</v>
      </c>
    </row>
    <row r="3" customFormat="false" ht="15" hidden="false" customHeight="false" outlineLevel="0" collapsed="false">
      <c r="A3" s="13" t="s">
        <v>26</v>
      </c>
      <c r="B3" s="20" t="s">
        <v>38</v>
      </c>
    </row>
    <row r="4" customFormat="false" ht="15" hidden="false" customHeight="false" outlineLevel="0" collapsed="false">
      <c r="A4" s="13" t="s">
        <v>22</v>
      </c>
      <c r="B4" s="20" t="s">
        <v>39</v>
      </c>
    </row>
    <row r="5" customFormat="false" ht="15" hidden="false" customHeight="false" outlineLevel="0" collapsed="false">
      <c r="A5" s="13" t="s">
        <v>30</v>
      </c>
      <c r="B5" s="20" t="s">
        <v>40</v>
      </c>
    </row>
    <row r="6" customFormat="false" ht="15" hidden="false" customHeight="false" outlineLevel="0" collapsed="false">
      <c r="A6" s="13" t="s">
        <v>41</v>
      </c>
      <c r="B6" s="20" t="s">
        <v>42</v>
      </c>
    </row>
    <row r="7" customFormat="false" ht="15" hidden="false" customHeight="false" outlineLevel="0" collapsed="false">
      <c r="A7" s="13" t="s">
        <v>43</v>
      </c>
      <c r="B7" s="20" t="s">
        <v>44</v>
      </c>
    </row>
    <row r="8" customFormat="false" ht="15" hidden="false" customHeight="false" outlineLevel="0" collapsed="false">
      <c r="A8" s="13" t="s">
        <v>45</v>
      </c>
      <c r="B8" s="20" t="s">
        <v>46</v>
      </c>
    </row>
    <row r="9" customFormat="false" ht="15" hidden="false" customHeight="false" outlineLevel="0" collapsed="false">
      <c r="A9" s="13" t="s">
        <v>47</v>
      </c>
      <c r="B9" s="20" t="s">
        <v>48</v>
      </c>
    </row>
    <row r="10" customFormat="false" ht="15" hidden="false" customHeight="false" outlineLevel="0" collapsed="false">
      <c r="A10" s="13" t="s">
        <v>49</v>
      </c>
      <c r="B10" s="20" t="s">
        <v>50</v>
      </c>
    </row>
    <row r="12" customFormat="false" ht="15" hidden="false" customHeight="false" outlineLevel="0" collapsed="false">
      <c r="A12" s="4" t="s">
        <v>51</v>
      </c>
    </row>
    <row r="13" customFormat="false" ht="15" hidden="false" customHeight="false" outlineLevel="0" collapsed="false">
      <c r="A13" s="4" t="s">
        <v>3</v>
      </c>
    </row>
  </sheetData>
  <printOptions headings="true" gridLines="tru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LibreOffice/26.8.0.3$MacOSX_AARCH64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2026-10-24T10:57:33Z</dcterms:created>
  <dc:creator>openpyxl</dc:creator>
  <dc:description/>
  <dc:language>vi-VN</dc:language>
  <cp:lastModifiedBy/>
  <dcterms:modified xsi:type="dcterms:W3CDTF">2026-10-24T10:57:33Z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