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bsensi" sheetId="1" state="visible" r:id="rId3"/>
    <sheet name="Rekap" sheetId="2" state="visible" r:id="rId4"/>
  </sheets>
  <definedNames>
    <definedName function="false" hidden="false" localSheetId="0" name="_xlnm.Print_Area" vbProcedure="false">Absensi!$A$1:$K$86</definedName>
    <definedName function="false" hidden="false" localSheetId="1" name="_xlnm.Print_Area" vbProcedure="false">Rekap!$A$1:$G$22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<sst xmlns="http://schemas.openxmlformats.org/spreadsheetml/2006/main" count="194" uniqueCount="67">
  <si>
    <t xml:space="preserve">Absensi &amp; Jam Kerja Harian</t>
  </si>
  <si>
    <t xml:space="preserve">Contoh hipotetis — orova.vn</t>
  </si>
  <si>
    <t xml:space="preserve">Bulan:</t>
  </si>
  <si>
    <t xml:space="preserve">Satu baris per karyawan per hari. Kuning = diisi manual; abu-abu = rumus otomatis (sel terkunci, tanpa kata sandi).</t>
  </si>
  <si>
    <t xml:space="preserve">Kolom I memakai MOD(...;1) agar shift lewat tengah malam tidak negatif. Kolom K = MAX(0; I − 8): ganti 8 dengan batas jam harian yang berlaku.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</si>
  <si>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</si>
  <si>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</si>
  <si>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</si>
  <si>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</si>
  <si>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</si>
  <si>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</si>
  <si>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</si>
  <si>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</si>
  <si>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</si>
  <si>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</si>
  <si>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</si>
  <si>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Tanggal</t>
  </si>
  <si>
    <t xml:space="preserve">Nama Karyawan</t>
  </si>
  <si>
    <t xml:space="preserve">Kode
Shift</t>
  </si>
  <si>
    <t xml:space="preserve">Sesi 1
Masuk</t>
  </si>
  <si>
    <t xml:space="preserve">Sesi 1
Keluar</t>
  </si>
  <si>
    <t xml:space="preserve">Sesi 2
Masuk</t>
  </si>
  <si>
    <t xml:space="preserve">Sesi 2
Keluar</t>
  </si>
  <si>
    <t xml:space="preserve">Durasi
Istirahat (Jam)</t>
  </si>
  <si>
    <t xml:space="preserve">Total Jam
Kerja Bersih</t>
  </si>
  <si>
    <t xml:space="preserve">Catatan / Validasi</t>
  </si>
  <si>
    <t xml:space="preserve">Jam
Lembur</t>
  </si>
  <si>
    <t xml:space="preserve">Sari Wulandari</t>
  </si>
  <si>
    <t xml:space="preserve">SPLIT</t>
  </si>
  <si>
    <t xml:space="preserve">Disetujui penyelia</t>
  </si>
  <si>
    <t xml:space="preserve">Tukar sesi dengan rekan, disetujui penyelia</t>
  </si>
  <si>
    <t xml:space="preserve">Budi Santoso</t>
  </si>
  <si>
    <t xml:space="preserve">PAGI</t>
  </si>
  <si>
    <t xml:space="preserve">Lembur stok gudang, disetujui manajer</t>
  </si>
  <si>
    <t xml:space="preserve">Terlambat 11 menit (lewat toleransi 10 menit)</t>
  </si>
  <si>
    <t xml:space="preserve">Lupa absen pulang — ditutup sesuai jadwal, perlu koreksi</t>
  </si>
  <si>
    <t xml:space="preserve">Izin pulang lebih awal, disetujui</t>
  </si>
  <si>
    <t xml:space="preserve">IZIN</t>
  </si>
  <si>
    <t xml:space="preserve">Izin keperluan keluarga</t>
  </si>
  <si>
    <t xml:space="preserve">Hari kerja tambahan (Minggu), disetujui pemilik</t>
  </si>
  <si>
    <t xml:space="preserve">Dewi Lestari</t>
  </si>
  <si>
    <t xml:space="preserve">SORE</t>
  </si>
  <si>
    <t xml:space="preserve">SAKIT</t>
  </si>
  <si>
    <t xml:space="preserve">Sakit, surat dokter diserahkan</t>
  </si>
  <si>
    <t xml:space="preserve">Stok opname akhir bulan sampai lewat tengah malam, lembur disetujui manajer</t>
  </si>
  <si>
    <t xml:space="preserve">Baris kosong untuk tambahan data (format dan rumus sudah terpasang)</t>
  </si>
  <si>
    <t xml:space="preserve">Total semua karyawan</t>
  </si>
  <si>
    <t xml:space="preserve">Jam Lembur di kolom K hanya memisahkan jam. Upah lembur, syarat persetujuan, dan batas maksimalnya</t>
  </si>
  <si>
    <t xml:space="preserve">mengikuti PP Nomor 35 Tahun 2021 dan peraturan terbarunya — periksa aturan resmi di Kemnaker.</t>
  </si>
  <si>
    <t xml:space="preserve">Lupa absen pulang: isi jam pulang sesuai jadwal shift, tulis «perlu koreksi» di kolom J, lalu ganti setelah manajer menyetujui formulir koreksi.</t>
  </si>
  <si>
    <t xml:space="preserve">Contoh hipotetis: nama dan jam rekaan. File ini hanya menghitung jam, tidak menghitung gaji.</t>
  </si>
  <si>
    <t xml:space="preserve">Rekap Jam Kerja per Karyawan</t>
  </si>
  <si>
    <t xml:space="preserve">Dihitung dari lembar Absensi (SUMIF / COUNTIFS).</t>
  </si>
  <si>
    <t xml:space="preserve">Total Hari
Hadir</t>
  </si>
  <si>
    <t xml:space="preserve">Total Jam
Kerja Reguler</t>
  </si>
  <si>
    <t xml:space="preserve">Total Jam
Lembur</t>
  </si>
  <si>
    <t xml:space="preserve">Jumlah
Izin/Sakit</t>
  </si>
  <si>
    <t xml:space="preserve">Baris Perlu
Koreksi</t>
  </si>
  <si>
    <t xml:space="preserve">Total</t>
  </si>
  <si>
    <t xml:space="preserve">Total Jam Kerja Reguler = Total Jam Kerja Bersih − Total Jam Lembur. Hari hadir = baris dengan jam kerja bersih &gt; 0.</t>
  </si>
  <si>
    <t xml:space="preserve">Selesaikan semua «Baris Perlu Koreksi» sebelum tanggal tutup rekap, lalu kunci lembar Absensi (Read Only) bagi karyawan.</t>
  </si>
  <si>
    <t xml:space="preserve">Menit terlambat dan nilai bobot hari kerja bisa ditambahkan sebagai kolom sesuai kebijakan internal usaha Anda.</t>
  </si>
  <si>
    <t xml:space="preserve">Bisa juga pakai PivotTable dari lembar Absensi (baris: Nama Karyawan; nilai: jumlah kolom I dan K).</t>
  </si>
  <si>
    <t xml:space="preserve">Jam lembur di sini bukan perhitungan upah lembur: syarat, batas, dan cara menghitung upahnya</t>
  </si>
  <si>
    <t xml:space="preserve">mengikuti PP Nomor 35 Tahun 2021 — periksa aturan resmi di Kemnaker.</t>
  </si>
  <si>
    <t xml:space="preserve">Contoh hipotetis: nama dan jam rekaan. File ini tidak menghitung gaji; teruskan rekap ke proses penggajian Anda.</t>
  </si>
  <si>
    <t xml:space="preserve">Diperiksa oleh: ______________     Tanggal: __/__/____     Tanda tangan: ______________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</si>
</sst>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/yyyy"/>
    <numFmt numFmtId="166" formatCode="dd/mm/yyyy"/>
    <numFmt numFmtId="167" formatCode="hh:mm"/>
    <numFmt numFmtId="168" formatCode="0.00"/>
    <numFmt numFmtId="169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sz val="8"/>
      <color rgb="FF7F7F7F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EAECEF"/>
        <bgColor rgb="FFEEF2F7"/>
      </patternFill>
    </fill>
    <fill>
      <patternFill patternType="solid">
        <fgColor rgb="FFDDE3EA"/>
        <bgColor rgb="FFD9DDE3"/>
      </patternFill>
    </fill>
    <fill>
      <patternFill patternType="solid">
        <fgColor rgb="FFF3F4F6"/>
        <bgColor rgb="FFEEF2F7"/>
      </patternFill>
    </fill>
    <fill>
      <patternFill patternType="solid">
        <fgColor rgb="FFEEF2F7"/>
        <bgColor rgb="FFF3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9C0006"/>
        <sz val="10"/>
      </font>
    </dxf>
    <dxf>
      <font>
        <name val="Arial"/>
        <charset val="1"/>
        <family val="0"/>
        <b val="1"/>
        <color rgb="FF7F6000"/>
        <sz val="10"/>
      </font>
    </dxf>
    <dxf>
      <fill>
        <patternFill>
          <bgColor rgb="FFD9DDE3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6000"/>
      <rgbColor rgb="FF800080"/>
      <rgbColor rgb="FF008080"/>
      <rgbColor rgb="FFA6A6A6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DDE3E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7"/>
    <col collapsed="false" customWidth="true" hidden="false" outlineLevel="0" max="3" min="3" style="0" width="7"/>
    <col collapsed="false" customWidth="true" hidden="false" outlineLevel="0" max="7" min="4" style="0" width="8"/>
    <col collapsed="false" customWidth="true" hidden="false" outlineLevel="0" max="9" min="8" style="0" width="10"/>
    <col collapsed="false" customWidth="true" hidden="false" outlineLevel="0" max="10" min="10" style="0" width="52"/>
    <col collapsed="false" customWidth="true" hidden="false" outlineLevel="0" max="11" min="11" style="0" width="8"/>
  </cols>
  <sheetData>
    <row r="1" customFormat="false" ht="17.35" hidden="false" customHeight="false" outlineLevel="0" collapsed="false">
      <c r="A1" s="1" t="s">
        <v>0</v>
      </c>
      <c r="H1" s="2" t="s">
        <v>1</v>
      </c>
    </row>
    <row r="2" customFormat="false" ht="15" hidden="false" customHeight="false" outlineLevel="0" collapsed="false">
      <c r="A2" s="3" t="s">
        <v>2</v>
      </c>
      <c r="B2" s="4" t="n">
        <v>46327</v>
      </c>
      <c r="D2" s="5" t="s">
        <v>3</v>
      </c>
    </row>
    <row r="3" customFormat="false" ht="15" hidden="false" customHeight="false" outlineLevel="0" collapsed="false">
      <c r="D3" s="5" t="s">
        <v>4</v>
      </c>
    </row>
    <row r="4" customFormat="false" ht="15" hidden="false" customHeight="false" outlineLevel="0" collapsed="false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</row>
    <row r="5" customFormat="false" ht="43.5" hidden="false" customHeight="true" outlineLevel="0" collapsed="false">
      <c r="A5" s="7" t="s">
        <v>16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8" t="s">
        <v>24</v>
      </c>
      <c r="J5" s="7" t="s">
        <v>25</v>
      </c>
      <c r="K5" s="8" t="s">
        <v>26</v>
      </c>
    </row>
    <row r="6" customFormat="false" ht="15" hidden="false" customHeight="false" outlineLevel="0" collapsed="false">
      <c r="A6" s="9" t="n">
        <v>46328</v>
      </c>
      <c r="B6" s="10" t="s">
        <v>27</v>
      </c>
      <c r="C6" s="11" t="s">
        <v>28</v>
      </c>
      <c r="D6" s="12" t="n">
        <v>0.416666666666667</v>
      </c>
      <c r="E6" s="12" t="n">
        <v>0.583333333333333</v>
      </c>
      <c r="F6" s="12" t="n">
        <v>0.708333333333333</v>
      </c>
      <c r="G6" s="12" t="n">
        <v>0.875</v>
      </c>
      <c r="H6" s="13" t="n">
        <v>0</v>
      </c>
      <c r="I6" s="14" t="n">
        <f aca="false">IF(OR(B6="",D6="",E6=""),"",ROUND(IF(C6="SPLIT",(MOD(E6-D6,1)+IF(OR(F6="",G6=""),0,MOD(G6-F6,1)))*24,MOD(E6-D6,1)*24-H6),2))</f>
        <v>8</v>
      </c>
      <c r="J6" s="10" t="s">
        <v>29</v>
      </c>
      <c r="K6" s="15" t="n">
        <f aca="false">IF(I6="","",MAX(0,I6-8))</f>
        <v>0</v>
      </c>
    </row>
    <row r="7" customFormat="false" ht="15" hidden="false" customHeight="false" outlineLevel="0" collapsed="false">
      <c r="A7" s="9" t="n">
        <v>46329</v>
      </c>
      <c r="B7" s="10" t="s">
        <v>27</v>
      </c>
      <c r="C7" s="11" t="s">
        <v>28</v>
      </c>
      <c r="D7" s="12" t="n">
        <v>0.417361111111111</v>
      </c>
      <c r="E7" s="12" t="n">
        <v>0.584027777777778</v>
      </c>
      <c r="F7" s="12" t="n">
        <v>0.709027777777778</v>
      </c>
      <c r="G7" s="12" t="n">
        <v>0.875694444444444</v>
      </c>
      <c r="H7" s="13" t="n">
        <v>0</v>
      </c>
      <c r="I7" s="14" t="n">
        <f aca="false">IF(OR(B7="",D7="",E7=""),"",ROUND(IF(C7="SPLIT",(MOD(E7-D7,1)+IF(OR(F7="",G7=""),0,MOD(G7-F7,1)))*24,MOD(E7-D7,1)*24-H7),2))</f>
        <v>8</v>
      </c>
      <c r="J7" s="10"/>
      <c r="K7" s="15" t="n">
        <f aca="false">IF(I7="","",MAX(0,I7-8))</f>
        <v>0</v>
      </c>
    </row>
    <row r="8" customFormat="false" ht="15" hidden="false" customHeight="false" outlineLevel="0" collapsed="false">
      <c r="A8" s="9" t="n">
        <v>46330</v>
      </c>
      <c r="B8" s="10" t="s">
        <v>27</v>
      </c>
      <c r="C8" s="11" t="s">
        <v>28</v>
      </c>
      <c r="D8" s="12" t="n">
        <v>0.422222222222222</v>
      </c>
      <c r="E8" s="12" t="n">
        <v>0.584722222222222</v>
      </c>
      <c r="F8" s="12" t="n">
        <v>0.709722222222222</v>
      </c>
      <c r="G8" s="12" t="n">
        <v>0.880555555555556</v>
      </c>
      <c r="H8" s="13" t="n">
        <v>0</v>
      </c>
      <c r="I8" s="14" t="n">
        <f aca="false">IF(OR(B8="",D8="",E8=""),"",ROUND(IF(C8="SPLIT",(MOD(E8-D8,1)+IF(OR(F8="",G8=""),0,MOD(G8-F8,1)))*24,MOD(E8-D8,1)*24-H8),2))</f>
        <v>8</v>
      </c>
      <c r="J8" s="10"/>
      <c r="K8" s="15" t="n">
        <f aca="false">IF(I8="","",MAX(0,I8-8))</f>
        <v>0</v>
      </c>
    </row>
    <row r="9" customFormat="false" ht="15" hidden="false" customHeight="false" outlineLevel="0" collapsed="false">
      <c r="A9" s="9" t="n">
        <v>46331</v>
      </c>
      <c r="B9" s="10" t="s">
        <v>27</v>
      </c>
      <c r="C9" s="11" t="s">
        <v>28</v>
      </c>
      <c r="D9" s="12" t="n">
        <v>0.420138888888889</v>
      </c>
      <c r="E9" s="12" t="n">
        <v>0.584027777777778</v>
      </c>
      <c r="F9" s="12" t="n">
        <v>0.709027777777778</v>
      </c>
      <c r="G9" s="12" t="n">
        <v>0.878472222222222</v>
      </c>
      <c r="H9" s="13" t="n">
        <v>0</v>
      </c>
      <c r="I9" s="14" t="n">
        <f aca="false">IF(OR(B9="",D9="",E9=""),"",ROUND(IF(C9="SPLIT",(MOD(E9-D9,1)+IF(OR(F9="",G9=""),0,MOD(G9-F9,1)))*24,MOD(E9-D9,1)*24-H9),2))</f>
        <v>8</v>
      </c>
      <c r="J9" s="10"/>
      <c r="K9" s="15" t="n">
        <f aca="false">IF(I9="","",MAX(0,I9-8))</f>
        <v>0</v>
      </c>
    </row>
    <row r="10" customFormat="false" ht="15" hidden="false" customHeight="false" outlineLevel="0" collapsed="false">
      <c r="A10" s="9" t="n">
        <v>46332</v>
      </c>
      <c r="B10" s="10" t="s">
        <v>27</v>
      </c>
      <c r="C10" s="11" t="s">
        <v>28</v>
      </c>
      <c r="D10" s="12" t="n">
        <v>0.418055555555556</v>
      </c>
      <c r="E10" s="12" t="n">
        <v>0.583333333333333</v>
      </c>
      <c r="F10" s="12" t="n">
        <v>0.708333333333333</v>
      </c>
      <c r="G10" s="12" t="n">
        <v>0.876388888888889</v>
      </c>
      <c r="H10" s="13" t="n">
        <v>0</v>
      </c>
      <c r="I10" s="14" t="n">
        <f aca="false">IF(OR(B10="",D10="",E10=""),"",ROUND(IF(C10="SPLIT",(MOD(E10-D10,1)+IF(OR(F10="",G10=""),0,MOD(G10-F10,1)))*24,MOD(E10-D10,1)*24-H10),2))</f>
        <v>8</v>
      </c>
      <c r="J10" s="10"/>
      <c r="K10" s="15" t="n">
        <f aca="false">IF(I10="","",MAX(0,I10-8))</f>
        <v>0</v>
      </c>
    </row>
    <row r="11" customFormat="false" ht="15" hidden="false" customHeight="false" outlineLevel="0" collapsed="false">
      <c r="A11" s="9" t="n">
        <v>46335</v>
      </c>
      <c r="B11" s="10" t="s">
        <v>27</v>
      </c>
      <c r="C11" s="11" t="s">
        <v>28</v>
      </c>
      <c r="D11" s="12" t="n">
        <v>0.41875</v>
      </c>
      <c r="E11" s="12" t="n">
        <v>0.584027777777778</v>
      </c>
      <c r="F11" s="12" t="n">
        <v>0.709027777777778</v>
      </c>
      <c r="G11" s="12" t="n">
        <v>0.877083333333333</v>
      </c>
      <c r="H11" s="13" t="n">
        <v>0</v>
      </c>
      <c r="I11" s="14" t="n">
        <f aca="false">IF(OR(B11="",D11="",E11=""),"",ROUND(IF(C11="SPLIT",(MOD(E11-D11,1)+IF(OR(F11="",G11=""),0,MOD(G11-F11,1)))*24,MOD(E11-D11,1)*24-H11),2))</f>
        <v>8</v>
      </c>
      <c r="J11" s="10"/>
      <c r="K11" s="15" t="n">
        <f aca="false">IF(I11="","",MAX(0,I11-8))</f>
        <v>0</v>
      </c>
    </row>
    <row r="12" customFormat="false" ht="15" hidden="false" customHeight="false" outlineLevel="0" collapsed="false">
      <c r="A12" s="9" t="n">
        <v>46336</v>
      </c>
      <c r="B12" s="10" t="s">
        <v>27</v>
      </c>
      <c r="C12" s="11" t="s">
        <v>28</v>
      </c>
      <c r="D12" s="12" t="n">
        <v>0.416666666666667</v>
      </c>
      <c r="E12" s="12" t="n">
        <v>0.583333333333333</v>
      </c>
      <c r="F12" s="12" t="n">
        <v>0.708333333333333</v>
      </c>
      <c r="G12" s="12" t="n">
        <v>0.875</v>
      </c>
      <c r="H12" s="13" t="n">
        <v>0</v>
      </c>
      <c r="I12" s="14" t="n">
        <f aca="false">IF(OR(B12="",D12="",E12=""),"",ROUND(IF(C12="SPLIT",(MOD(E12-D12,1)+IF(OR(F12="",G12=""),0,MOD(G12-F12,1)))*24,MOD(E12-D12,1)*24-H12),2))</f>
        <v>8</v>
      </c>
      <c r="J12" s="10"/>
      <c r="K12" s="15" t="n">
        <f aca="false">IF(I12="","",MAX(0,I12-8))</f>
        <v>0</v>
      </c>
    </row>
    <row r="13" customFormat="false" ht="15" hidden="false" customHeight="false" outlineLevel="0" collapsed="false">
      <c r="A13" s="9" t="n">
        <v>46337</v>
      </c>
      <c r="B13" s="10" t="s">
        <v>27</v>
      </c>
      <c r="C13" s="11" t="s">
        <v>28</v>
      </c>
      <c r="D13" s="12" t="n">
        <v>0.421527777777778</v>
      </c>
      <c r="E13" s="12" t="n">
        <v>0.588194444444445</v>
      </c>
      <c r="F13" s="12" t="n">
        <v>0.713194444444445</v>
      </c>
      <c r="G13" s="12" t="n">
        <v>0.879861111111111</v>
      </c>
      <c r="H13" s="13" t="n">
        <v>0</v>
      </c>
      <c r="I13" s="14" t="n">
        <f aca="false">IF(OR(B13="",D13="",E13=""),"",ROUND(IF(C13="SPLIT",(MOD(E13-D13,1)+IF(OR(F13="",G13=""),0,MOD(G13-F13,1)))*24,MOD(E13-D13,1)*24-H13),2))</f>
        <v>8</v>
      </c>
      <c r="J13" s="10"/>
      <c r="K13" s="15" t="n">
        <f aca="false">IF(I13="","",MAX(0,I13-8))</f>
        <v>0</v>
      </c>
    </row>
    <row r="14" customFormat="false" ht="15" hidden="false" customHeight="false" outlineLevel="0" collapsed="false">
      <c r="A14" s="9" t="n">
        <v>46338</v>
      </c>
      <c r="B14" s="10" t="s">
        <v>27</v>
      </c>
      <c r="C14" s="11" t="s">
        <v>28</v>
      </c>
      <c r="D14" s="12" t="n">
        <v>0.419444444444445</v>
      </c>
      <c r="E14" s="12" t="n">
        <v>0.583333333333333</v>
      </c>
      <c r="F14" s="12" t="n">
        <v>0.708333333333333</v>
      </c>
      <c r="G14" s="12" t="n">
        <v>0.877777777777778</v>
      </c>
      <c r="H14" s="13" t="n">
        <v>0</v>
      </c>
      <c r="I14" s="14" t="n">
        <f aca="false">IF(OR(B14="",D14="",E14=""),"",ROUND(IF(C14="SPLIT",(MOD(E14-D14,1)+IF(OR(F14="",G14=""),0,MOD(G14-F14,1)))*24,MOD(E14-D14,1)*24-H14),2))</f>
        <v>8</v>
      </c>
      <c r="J14" s="10"/>
      <c r="K14" s="15" t="n">
        <f aca="false">IF(I14="","",MAX(0,I14-8))</f>
        <v>0</v>
      </c>
    </row>
    <row r="15" customFormat="false" ht="15" hidden="false" customHeight="false" outlineLevel="0" collapsed="false">
      <c r="A15" s="9" t="n">
        <v>46339</v>
      </c>
      <c r="B15" s="10" t="s">
        <v>27</v>
      </c>
      <c r="C15" s="11" t="s">
        <v>28</v>
      </c>
      <c r="D15" s="12" t="n">
        <v>0.417361111111111</v>
      </c>
      <c r="E15" s="12" t="n">
        <v>0.584027777777778</v>
      </c>
      <c r="F15" s="12" t="n">
        <v>0.709027777777778</v>
      </c>
      <c r="G15" s="12" t="n">
        <v>0.875694444444444</v>
      </c>
      <c r="H15" s="13" t="n">
        <v>0</v>
      </c>
      <c r="I15" s="14" t="n">
        <f aca="false">IF(OR(B15="",D15="",E15=""),"",ROUND(IF(C15="SPLIT",(MOD(E15-D15,1)+IF(OR(F15="",G15=""),0,MOD(G15-F15,1)))*24,MOD(E15-D15,1)*24-H15),2))</f>
        <v>8</v>
      </c>
      <c r="J15" s="10"/>
      <c r="K15" s="15" t="n">
        <f aca="false">IF(I15="","",MAX(0,I15-8))</f>
        <v>0</v>
      </c>
    </row>
    <row r="16" customFormat="false" ht="15" hidden="false" customHeight="false" outlineLevel="0" collapsed="false">
      <c r="A16" s="9" t="n">
        <v>46342</v>
      </c>
      <c r="B16" s="10" t="s">
        <v>27</v>
      </c>
      <c r="C16" s="11" t="s">
        <v>28</v>
      </c>
      <c r="D16" s="12" t="n">
        <v>0.418055555555556</v>
      </c>
      <c r="E16" s="12" t="n">
        <v>0.584722222222222</v>
      </c>
      <c r="F16" s="12" t="n">
        <v>0.709722222222222</v>
      </c>
      <c r="G16" s="12" t="n">
        <v>0.876388888888889</v>
      </c>
      <c r="H16" s="13" t="n">
        <v>0</v>
      </c>
      <c r="I16" s="14" t="n">
        <f aca="false">IF(OR(B16="",D16="",E16=""),"",ROUND(IF(C16="SPLIT",(MOD(E16-D16,1)+IF(OR(F16="",G16=""),0,MOD(G16-F16,1)))*24,MOD(E16-D16,1)*24-H16),2))</f>
        <v>8</v>
      </c>
      <c r="J16" s="10"/>
      <c r="K16" s="15" t="n">
        <f aca="false">IF(I16="","",MAX(0,I16-8))</f>
        <v>0</v>
      </c>
    </row>
    <row r="17" customFormat="false" ht="15" hidden="false" customHeight="false" outlineLevel="0" collapsed="false">
      <c r="A17" s="9" t="n">
        <v>46343</v>
      </c>
      <c r="B17" s="10" t="s">
        <v>27</v>
      </c>
      <c r="C17" s="11" t="s">
        <v>28</v>
      </c>
      <c r="D17" s="12" t="n">
        <v>0.422916666666667</v>
      </c>
      <c r="E17" s="12" t="n">
        <v>0.586805555555556</v>
      </c>
      <c r="F17" s="12" t="n">
        <v>0.711805555555556</v>
      </c>
      <c r="G17" s="12" t="n">
        <v>0.88125</v>
      </c>
      <c r="H17" s="13" t="n">
        <v>0</v>
      </c>
      <c r="I17" s="14" t="n">
        <f aca="false">IF(OR(B17="",D17="",E17=""),"",ROUND(IF(C17="SPLIT",(MOD(E17-D17,1)+IF(OR(F17="",G17=""),0,MOD(G17-F17,1)))*24,MOD(E17-D17,1)*24-H17),2))</f>
        <v>8</v>
      </c>
      <c r="J17" s="10"/>
      <c r="K17" s="15" t="n">
        <f aca="false">IF(I17="","",MAX(0,I17-8))</f>
        <v>0</v>
      </c>
    </row>
    <row r="18" customFormat="false" ht="15" hidden="false" customHeight="false" outlineLevel="0" collapsed="false">
      <c r="A18" s="9" t="n">
        <v>46344</v>
      </c>
      <c r="B18" s="10" t="s">
        <v>27</v>
      </c>
      <c r="C18" s="11" t="s">
        <v>28</v>
      </c>
      <c r="D18" s="12" t="n">
        <v>0.420833333333333</v>
      </c>
      <c r="E18" s="12" t="n">
        <v>0.5875</v>
      </c>
      <c r="F18" s="12" t="n">
        <v>0.7125</v>
      </c>
      <c r="G18" s="12" t="n">
        <v>0.879166666666667</v>
      </c>
      <c r="H18" s="13" t="n">
        <v>0</v>
      </c>
      <c r="I18" s="14" t="n">
        <f aca="false">IF(OR(B18="",D18="",E18=""),"",ROUND(IF(C18="SPLIT",(MOD(E18-D18,1)+IF(OR(F18="",G18=""),0,MOD(G18-F18,1)))*24,MOD(E18-D18,1)*24-H18),2))</f>
        <v>8</v>
      </c>
      <c r="J18" s="10" t="s">
        <v>30</v>
      </c>
      <c r="K18" s="15" t="n">
        <f aca="false">IF(I18="","",MAX(0,I18-8))</f>
        <v>0</v>
      </c>
    </row>
    <row r="19" customFormat="false" ht="15" hidden="false" customHeight="false" outlineLevel="0" collapsed="false">
      <c r="A19" s="9" t="n">
        <v>46345</v>
      </c>
      <c r="B19" s="10" t="s">
        <v>27</v>
      </c>
      <c r="C19" s="11" t="s">
        <v>28</v>
      </c>
      <c r="D19" s="12" t="n">
        <v>0.41875</v>
      </c>
      <c r="E19" s="12" t="n">
        <v>0.585416666666667</v>
      </c>
      <c r="F19" s="12" t="n">
        <v>0.710416666666667</v>
      </c>
      <c r="G19" s="12" t="n">
        <v>0.877083333333333</v>
      </c>
      <c r="H19" s="13" t="n">
        <v>0</v>
      </c>
      <c r="I19" s="14" t="n">
        <f aca="false">IF(OR(B19="",D19="",E19=""),"",ROUND(IF(C19="SPLIT",(MOD(E19-D19,1)+IF(OR(F19="",G19=""),0,MOD(G19-F19,1)))*24,MOD(E19-D19,1)*24-H19),2))</f>
        <v>8</v>
      </c>
      <c r="J19" s="10"/>
      <c r="K19" s="15" t="n">
        <f aca="false">IF(I19="","",MAX(0,I19-8))</f>
        <v>0</v>
      </c>
    </row>
    <row r="20" customFormat="false" ht="15" hidden="false" customHeight="false" outlineLevel="0" collapsed="false">
      <c r="A20" s="9" t="n">
        <v>46346</v>
      </c>
      <c r="B20" s="10" t="s">
        <v>27</v>
      </c>
      <c r="C20" s="11" t="s">
        <v>28</v>
      </c>
      <c r="D20" s="12" t="n">
        <v>0.416666666666667</v>
      </c>
      <c r="E20" s="12" t="n">
        <v>0.583333333333333</v>
      </c>
      <c r="F20" s="12" t="n">
        <v>0.708333333333333</v>
      </c>
      <c r="G20" s="12" t="n">
        <v>0.875</v>
      </c>
      <c r="H20" s="13" t="n">
        <v>0</v>
      </c>
      <c r="I20" s="14" t="n">
        <f aca="false">IF(OR(B20="",D20="",E20=""),"",ROUND(IF(C20="SPLIT",(MOD(E20-D20,1)+IF(OR(F20="",G20=""),0,MOD(G20-F20,1)))*24,MOD(E20-D20,1)*24-H20),2))</f>
        <v>8</v>
      </c>
      <c r="J20" s="10"/>
      <c r="K20" s="15" t="n">
        <f aca="false">IF(I20="","",MAX(0,I20-8))</f>
        <v>0</v>
      </c>
    </row>
    <row r="21" customFormat="false" ht="15" hidden="false" customHeight="false" outlineLevel="0" collapsed="false">
      <c r="A21" s="9" t="n">
        <v>46349</v>
      </c>
      <c r="B21" s="10" t="s">
        <v>27</v>
      </c>
      <c r="C21" s="11" t="s">
        <v>28</v>
      </c>
      <c r="D21" s="12" t="n">
        <v>0.417361111111111</v>
      </c>
      <c r="E21" s="12" t="n">
        <v>0.584027777777778</v>
      </c>
      <c r="F21" s="12" t="n">
        <v>0.709027777777778</v>
      </c>
      <c r="G21" s="12" t="n">
        <v>0.875694444444444</v>
      </c>
      <c r="H21" s="13" t="n">
        <v>0</v>
      </c>
      <c r="I21" s="14" t="n">
        <f aca="false">IF(OR(B21="",D21="",E21=""),"",ROUND(IF(C21="SPLIT",(MOD(E21-D21,1)+IF(OR(F21="",G21=""),0,MOD(G21-F21,1)))*24,MOD(E21-D21,1)*24-H21),2))</f>
        <v>8</v>
      </c>
      <c r="J21" s="10"/>
      <c r="K21" s="15" t="n">
        <f aca="false">IF(I21="","",MAX(0,I21-8))</f>
        <v>0</v>
      </c>
    </row>
    <row r="22" customFormat="false" ht="15" hidden="false" customHeight="false" outlineLevel="0" collapsed="false">
      <c r="A22" s="9" t="n">
        <v>46350</v>
      </c>
      <c r="B22" s="10" t="s">
        <v>27</v>
      </c>
      <c r="C22" s="11" t="s">
        <v>28</v>
      </c>
      <c r="D22" s="12" t="n">
        <v>0.422222222222222</v>
      </c>
      <c r="E22" s="12" t="n">
        <v>0.585416666666667</v>
      </c>
      <c r="F22" s="12" t="n">
        <v>0.710416666666667</v>
      </c>
      <c r="G22" s="12" t="n">
        <v>0.880555555555556</v>
      </c>
      <c r="H22" s="13" t="n">
        <v>0</v>
      </c>
      <c r="I22" s="14" t="n">
        <f aca="false">IF(OR(B22="",D22="",E22=""),"",ROUND(IF(C22="SPLIT",(MOD(E22-D22,1)+IF(OR(F22="",G22=""),0,MOD(G22-F22,1)))*24,MOD(E22-D22,1)*24-H22),2))</f>
        <v>8</v>
      </c>
      <c r="J22" s="10"/>
      <c r="K22" s="15" t="n">
        <f aca="false">IF(I22="","",MAX(0,I22-8))</f>
        <v>0</v>
      </c>
    </row>
    <row r="23" customFormat="false" ht="15" hidden="false" customHeight="false" outlineLevel="0" collapsed="false">
      <c r="A23" s="9" t="n">
        <v>46351</v>
      </c>
      <c r="B23" s="10" t="s">
        <v>27</v>
      </c>
      <c r="C23" s="11" t="s">
        <v>28</v>
      </c>
      <c r="D23" s="12" t="n">
        <v>0.420138888888889</v>
      </c>
      <c r="E23" s="12" t="n">
        <v>0.586805555555556</v>
      </c>
      <c r="F23" s="12" t="n">
        <v>0.711805555555556</v>
      </c>
      <c r="G23" s="12" t="n">
        <v>0.878472222222222</v>
      </c>
      <c r="H23" s="13" t="n">
        <v>0</v>
      </c>
      <c r="I23" s="14" t="n">
        <f aca="false">IF(OR(B23="",D23="",E23=""),"",ROUND(IF(C23="SPLIT",(MOD(E23-D23,1)+IF(OR(F23="",G23=""),0,MOD(G23-F23,1)))*24,MOD(E23-D23,1)*24-H23),2))</f>
        <v>8</v>
      </c>
      <c r="J23" s="10"/>
      <c r="K23" s="15" t="n">
        <f aca="false">IF(I23="","",MAX(0,I23-8))</f>
        <v>0</v>
      </c>
    </row>
    <row r="24" customFormat="false" ht="15" hidden="false" customHeight="false" outlineLevel="0" collapsed="false">
      <c r="A24" s="9" t="n">
        <v>46352</v>
      </c>
      <c r="B24" s="10" t="s">
        <v>27</v>
      </c>
      <c r="C24" s="11" t="s">
        <v>28</v>
      </c>
      <c r="D24" s="12" t="n">
        <v>0.418055555555556</v>
      </c>
      <c r="E24" s="12" t="n">
        <v>0.584027777777778</v>
      </c>
      <c r="F24" s="12" t="n">
        <v>0.709027777777778</v>
      </c>
      <c r="G24" s="12" t="n">
        <v>0.876388888888889</v>
      </c>
      <c r="H24" s="13" t="n">
        <v>0</v>
      </c>
      <c r="I24" s="14" t="n">
        <f aca="false">IF(OR(B24="",D24="",E24=""),"",ROUND(IF(C24="SPLIT",(MOD(E24-D24,1)+IF(OR(F24="",G24=""),0,MOD(G24-F24,1)))*24,MOD(E24-D24,1)*24-H24),2))</f>
        <v>8</v>
      </c>
      <c r="J24" s="10"/>
      <c r="K24" s="15" t="n">
        <f aca="false">IF(I24="","",MAX(0,I24-8))</f>
        <v>0</v>
      </c>
    </row>
    <row r="25" customFormat="false" ht="15" hidden="false" customHeight="false" outlineLevel="0" collapsed="false">
      <c r="A25" s="9" t="n">
        <v>46353</v>
      </c>
      <c r="B25" s="10" t="s">
        <v>27</v>
      </c>
      <c r="C25" s="11" t="s">
        <v>28</v>
      </c>
      <c r="D25" s="12" t="n">
        <v>0.422916666666667</v>
      </c>
      <c r="E25" s="12" t="n">
        <v>0.586805555555556</v>
      </c>
      <c r="F25" s="12" t="n">
        <v>0.711805555555556</v>
      </c>
      <c r="G25" s="12" t="n">
        <v>0.88125</v>
      </c>
      <c r="H25" s="13" t="n">
        <v>0</v>
      </c>
      <c r="I25" s="14" t="n">
        <f aca="false">IF(OR(B25="",D25="",E25=""),"",ROUND(IF(C25="SPLIT",(MOD(E25-D25,1)+IF(OR(F25="",G25=""),0,MOD(G25-F25,1)))*24,MOD(E25-D25,1)*24-H25),2))</f>
        <v>8</v>
      </c>
      <c r="J25" s="10"/>
      <c r="K25" s="15" t="n">
        <f aca="false">IF(I25="","",MAX(0,I25-8))</f>
        <v>0</v>
      </c>
    </row>
    <row r="26" customFormat="false" ht="15" hidden="false" customHeight="false" outlineLevel="0" collapsed="false">
      <c r="A26" s="9" t="n">
        <v>46356</v>
      </c>
      <c r="B26" s="10" t="s">
        <v>27</v>
      </c>
      <c r="C26" s="11" t="s">
        <v>28</v>
      </c>
      <c r="D26" s="12" t="n">
        <v>0.416666666666667</v>
      </c>
      <c r="E26" s="12" t="n">
        <v>0.583333333333333</v>
      </c>
      <c r="F26" s="12" t="n">
        <v>0.708333333333333</v>
      </c>
      <c r="G26" s="12" t="n">
        <v>0.875</v>
      </c>
      <c r="H26" s="13" t="n">
        <v>0</v>
      </c>
      <c r="I26" s="14" t="n">
        <f aca="false">IF(OR(B26="",D26="",E26=""),"",ROUND(IF(C26="SPLIT",(MOD(E26-D26,1)+IF(OR(F26="",G26=""),0,MOD(G26-F26,1)))*24,MOD(E26-D26,1)*24-H26),2))</f>
        <v>8</v>
      </c>
      <c r="J26" s="10"/>
      <c r="K26" s="15" t="n">
        <f aca="false">IF(I26="","",MAX(0,I26-8))</f>
        <v>0</v>
      </c>
    </row>
    <row r="27" customFormat="false" ht="15" hidden="false" customHeight="false" outlineLevel="0" collapsed="false">
      <c r="A27" s="9" t="n">
        <v>46328</v>
      </c>
      <c r="B27" s="10" t="s">
        <v>31</v>
      </c>
      <c r="C27" s="11" t="s">
        <v>32</v>
      </c>
      <c r="D27" s="12" t="n">
        <v>0.338194444444445</v>
      </c>
      <c r="E27" s="12" t="n">
        <v>0.710416666666667</v>
      </c>
      <c r="F27" s="12"/>
      <c r="G27" s="12"/>
      <c r="H27" s="13" t="n">
        <v>1</v>
      </c>
      <c r="I27" s="14" t="n">
        <f aca="false">IF(OR(B27="",D27="",E27=""),"",ROUND(IF(C27="SPLIT",(MOD(E27-D27,1)+IF(OR(F27="",G27=""),0,MOD(G27-F27,1)))*24,MOD(E27-D27,1)*24-H27),2))</f>
        <v>7.93</v>
      </c>
      <c r="J27" s="10"/>
      <c r="K27" s="15" t="n">
        <f aca="false">IF(I27="","",MAX(0,I27-8))</f>
        <v>0</v>
      </c>
    </row>
    <row r="28" customFormat="false" ht="15" hidden="false" customHeight="false" outlineLevel="0" collapsed="false">
      <c r="A28" s="9" t="n">
        <v>46329</v>
      </c>
      <c r="B28" s="10" t="s">
        <v>31</v>
      </c>
      <c r="C28" s="11" t="s">
        <v>32</v>
      </c>
      <c r="D28" s="12" t="n">
        <v>0.333333333333333</v>
      </c>
      <c r="E28" s="12" t="n">
        <v>0.770833333333333</v>
      </c>
      <c r="F28" s="12"/>
      <c r="G28" s="12"/>
      <c r="H28" s="13" t="n">
        <v>1</v>
      </c>
      <c r="I28" s="14" t="n">
        <f aca="false">IF(OR(B28="",D28="",E28=""),"",ROUND(IF(C28="SPLIT",(MOD(E28-D28,1)+IF(OR(F28="",G28=""),0,MOD(G28-F28,1)))*24,MOD(E28-D28,1)*24-H28),2))</f>
        <v>9.5</v>
      </c>
      <c r="J28" s="10" t="s">
        <v>33</v>
      </c>
      <c r="K28" s="15" t="n">
        <f aca="false">IF(I28="","",MAX(0,I28-8))</f>
        <v>1.5</v>
      </c>
    </row>
    <row r="29" customFormat="false" ht="15" hidden="false" customHeight="false" outlineLevel="0" collapsed="false">
      <c r="A29" s="9" t="n">
        <v>46330</v>
      </c>
      <c r="B29" s="10" t="s">
        <v>31</v>
      </c>
      <c r="C29" s="11" t="s">
        <v>32</v>
      </c>
      <c r="D29" s="12" t="n">
        <v>0.334027777777778</v>
      </c>
      <c r="E29" s="12" t="n">
        <v>0.709027777777778</v>
      </c>
      <c r="F29" s="12"/>
      <c r="G29" s="12"/>
      <c r="H29" s="13" t="n">
        <v>1</v>
      </c>
      <c r="I29" s="14" t="n">
        <f aca="false">IF(OR(B29="",D29="",E29=""),"",ROUND(IF(C29="SPLIT",(MOD(E29-D29,1)+IF(OR(F29="",G29=""),0,MOD(G29-F29,1)))*24,MOD(E29-D29,1)*24-H29),2))</f>
        <v>8</v>
      </c>
      <c r="J29" s="10"/>
      <c r="K29" s="15" t="n">
        <f aca="false">IF(I29="","",MAX(0,I29-8))</f>
        <v>0</v>
      </c>
    </row>
    <row r="30" customFormat="false" ht="15" hidden="false" customHeight="false" outlineLevel="0" collapsed="false">
      <c r="A30" s="9" t="n">
        <v>46331</v>
      </c>
      <c r="B30" s="10" t="s">
        <v>31</v>
      </c>
      <c r="C30" s="11" t="s">
        <v>32</v>
      </c>
      <c r="D30" s="12" t="n">
        <v>0.338888888888889</v>
      </c>
      <c r="E30" s="12" t="n">
        <v>0.713888888888889</v>
      </c>
      <c r="F30" s="12"/>
      <c r="G30" s="12"/>
      <c r="H30" s="13" t="n">
        <v>1</v>
      </c>
      <c r="I30" s="14" t="n">
        <f aca="false">IF(OR(B30="",D30="",E30=""),"",ROUND(IF(C30="SPLIT",(MOD(E30-D30,1)+IF(OR(F30="",G30=""),0,MOD(G30-F30,1)))*24,MOD(E30-D30,1)*24-H30),2))</f>
        <v>8</v>
      </c>
      <c r="J30" s="10"/>
      <c r="K30" s="15" t="n">
        <f aca="false">IF(I30="","",MAX(0,I30-8))</f>
        <v>0</v>
      </c>
    </row>
    <row r="31" customFormat="false" ht="15" hidden="false" customHeight="false" outlineLevel="0" collapsed="false">
      <c r="A31" s="9" t="n">
        <v>46332</v>
      </c>
      <c r="B31" s="10" t="s">
        <v>31</v>
      </c>
      <c r="C31" s="11" t="s">
        <v>32</v>
      </c>
      <c r="D31" s="12" t="n">
        <v>0.336805555555556</v>
      </c>
      <c r="E31" s="12" t="n">
        <v>0.709027777777778</v>
      </c>
      <c r="F31" s="12"/>
      <c r="G31" s="12"/>
      <c r="H31" s="13" t="n">
        <v>1</v>
      </c>
      <c r="I31" s="14" t="n">
        <f aca="false">IF(OR(B31="",D31="",E31=""),"",ROUND(IF(C31="SPLIT",(MOD(E31-D31,1)+IF(OR(F31="",G31=""),0,MOD(G31-F31,1)))*24,MOD(E31-D31,1)*24-H31),2))</f>
        <v>7.93</v>
      </c>
      <c r="J31" s="10"/>
      <c r="K31" s="15" t="n">
        <f aca="false">IF(I31="","",MAX(0,I31-8))</f>
        <v>0</v>
      </c>
    </row>
    <row r="32" customFormat="false" ht="15" hidden="false" customHeight="false" outlineLevel="0" collapsed="false">
      <c r="A32" s="9" t="n">
        <v>46335</v>
      </c>
      <c r="B32" s="10" t="s">
        <v>31</v>
      </c>
      <c r="C32" s="11" t="s">
        <v>32</v>
      </c>
      <c r="D32" s="12" t="n">
        <v>0.3375</v>
      </c>
      <c r="E32" s="12" t="n">
        <v>0.711111111111111</v>
      </c>
      <c r="F32" s="12"/>
      <c r="G32" s="12"/>
      <c r="H32" s="13" t="n">
        <v>1</v>
      </c>
      <c r="I32" s="14" t="n">
        <f aca="false">IF(OR(B32="",D32="",E32=""),"",ROUND(IF(C32="SPLIT",(MOD(E32-D32,1)+IF(OR(F32="",G32=""),0,MOD(G32-F32,1)))*24,MOD(E32-D32,1)*24-H32),2))</f>
        <v>7.97</v>
      </c>
      <c r="J32" s="10"/>
      <c r="K32" s="15" t="n">
        <f aca="false">IF(I32="","",MAX(0,I32-8))</f>
        <v>0</v>
      </c>
    </row>
    <row r="33" customFormat="false" ht="15" hidden="false" customHeight="false" outlineLevel="0" collapsed="false">
      <c r="A33" s="9" t="n">
        <v>46336</v>
      </c>
      <c r="B33" s="10" t="s">
        <v>31</v>
      </c>
      <c r="C33" s="11" t="s">
        <v>32</v>
      </c>
      <c r="D33" s="12" t="n">
        <v>0.340972222222222</v>
      </c>
      <c r="E33" s="12" t="n">
        <v>0.708333333333333</v>
      </c>
      <c r="F33" s="12"/>
      <c r="G33" s="12"/>
      <c r="H33" s="13" t="n">
        <v>1</v>
      </c>
      <c r="I33" s="14" t="n">
        <f aca="false">IF(OR(B33="",D33="",E33=""),"",ROUND(IF(C33="SPLIT",(MOD(E33-D33,1)+IF(OR(F33="",G33=""),0,MOD(G33-F33,1)))*24,MOD(E33-D33,1)*24-H33),2))</f>
        <v>7.82</v>
      </c>
      <c r="J33" s="10" t="s">
        <v>34</v>
      </c>
      <c r="K33" s="15" t="n">
        <f aca="false">IF(I33="","",MAX(0,I33-8))</f>
        <v>0</v>
      </c>
    </row>
    <row r="34" customFormat="false" ht="15" hidden="false" customHeight="false" outlineLevel="0" collapsed="false">
      <c r="A34" s="9" t="n">
        <v>46337</v>
      </c>
      <c r="B34" s="10" t="s">
        <v>31</v>
      </c>
      <c r="C34" s="11" t="s">
        <v>32</v>
      </c>
      <c r="D34" s="12" t="n">
        <v>0.333333333333333</v>
      </c>
      <c r="E34" s="12" t="n">
        <v>0.708333333333333</v>
      </c>
      <c r="F34" s="12"/>
      <c r="G34" s="12"/>
      <c r="H34" s="13" t="n">
        <v>1</v>
      </c>
      <c r="I34" s="14" t="n">
        <f aca="false">IF(OR(B34="",D34="",E34=""),"",ROUND(IF(C34="SPLIT",(MOD(E34-D34,1)+IF(OR(F34="",G34=""),0,MOD(G34-F34,1)))*24,MOD(E34-D34,1)*24-H34),2))</f>
        <v>8</v>
      </c>
      <c r="J34" s="10"/>
      <c r="K34" s="15" t="n">
        <f aca="false">IF(I34="","",MAX(0,I34-8))</f>
        <v>0</v>
      </c>
    </row>
    <row r="35" customFormat="false" ht="15" hidden="false" customHeight="false" outlineLevel="0" collapsed="false">
      <c r="A35" s="9" t="n">
        <v>46338</v>
      </c>
      <c r="B35" s="10" t="s">
        <v>31</v>
      </c>
      <c r="C35" s="11" t="s">
        <v>32</v>
      </c>
      <c r="D35" s="12" t="n">
        <v>0.334722222222222</v>
      </c>
      <c r="E35" s="12" t="n">
        <v>0.708333333333333</v>
      </c>
      <c r="F35" s="12"/>
      <c r="G35" s="12"/>
      <c r="H35" s="13" t="n">
        <v>1</v>
      </c>
      <c r="I35" s="14" t="n">
        <f aca="false">IF(OR(B35="",D35="",E35=""),"",ROUND(IF(C35="SPLIT",(MOD(E35-D35,1)+IF(OR(F35="",G35=""),0,MOD(G35-F35,1)))*24,MOD(E35-D35,1)*24-H35),2))</f>
        <v>7.97</v>
      </c>
      <c r="J35" s="10" t="s">
        <v>35</v>
      </c>
      <c r="K35" s="15" t="n">
        <f aca="false">IF(I35="","",MAX(0,I35-8))</f>
        <v>0</v>
      </c>
    </row>
    <row r="36" customFormat="false" ht="15" hidden="false" customHeight="false" outlineLevel="0" collapsed="false">
      <c r="A36" s="9" t="n">
        <v>46339</v>
      </c>
      <c r="B36" s="10" t="s">
        <v>31</v>
      </c>
      <c r="C36" s="11" t="s">
        <v>32</v>
      </c>
      <c r="D36" s="12" t="n">
        <v>0.336111111111111</v>
      </c>
      <c r="E36" s="12" t="n">
        <v>0.709027777777778</v>
      </c>
      <c r="F36" s="12"/>
      <c r="G36" s="12"/>
      <c r="H36" s="13" t="n">
        <v>1</v>
      </c>
      <c r="I36" s="14" t="n">
        <f aca="false">IF(OR(B36="",D36="",E36=""),"",ROUND(IF(C36="SPLIT",(MOD(E36-D36,1)+IF(OR(F36="",G36=""),0,MOD(G36-F36,1)))*24,MOD(E36-D36,1)*24-H36),2))</f>
        <v>7.95</v>
      </c>
      <c r="J36" s="10"/>
      <c r="K36" s="15" t="n">
        <f aca="false">IF(I36="","",MAX(0,I36-8))</f>
        <v>0</v>
      </c>
    </row>
    <row r="37" customFormat="false" ht="15" hidden="false" customHeight="false" outlineLevel="0" collapsed="false">
      <c r="A37" s="9" t="n">
        <v>46342</v>
      </c>
      <c r="B37" s="10" t="s">
        <v>31</v>
      </c>
      <c r="C37" s="11" t="s">
        <v>32</v>
      </c>
      <c r="D37" s="12" t="n">
        <v>0.336805555555556</v>
      </c>
      <c r="E37" s="12" t="n">
        <v>0.710416666666667</v>
      </c>
      <c r="F37" s="12"/>
      <c r="G37" s="12"/>
      <c r="H37" s="13" t="n">
        <v>1</v>
      </c>
      <c r="I37" s="14" t="n">
        <f aca="false">IF(OR(B37="",D37="",E37=""),"",ROUND(IF(C37="SPLIT",(MOD(E37-D37,1)+IF(OR(F37="",G37=""),0,MOD(G37-F37,1)))*24,MOD(E37-D37,1)*24-H37),2))</f>
        <v>7.97</v>
      </c>
      <c r="J37" s="10"/>
      <c r="K37" s="15" t="n">
        <f aca="false">IF(I37="","",MAX(0,I37-8))</f>
        <v>0</v>
      </c>
    </row>
    <row r="38" customFormat="false" ht="15" hidden="false" customHeight="false" outlineLevel="0" collapsed="false">
      <c r="A38" s="9" t="n">
        <v>46343</v>
      </c>
      <c r="B38" s="10" t="s">
        <v>31</v>
      </c>
      <c r="C38" s="11" t="s">
        <v>32</v>
      </c>
      <c r="D38" s="12" t="n">
        <v>0.334722222222222</v>
      </c>
      <c r="E38" s="12" t="n">
        <v>0.709722222222222</v>
      </c>
      <c r="F38" s="12"/>
      <c r="G38" s="12"/>
      <c r="H38" s="13" t="n">
        <v>1</v>
      </c>
      <c r="I38" s="14" t="n">
        <f aca="false">IF(OR(B38="",D38="",E38=""),"",ROUND(IF(C38="SPLIT",(MOD(E38-D38,1)+IF(OR(F38="",G38=""),0,MOD(G38-F38,1)))*24,MOD(E38-D38,1)*24-H38),2))</f>
        <v>8</v>
      </c>
      <c r="J38" s="10"/>
      <c r="K38" s="15" t="n">
        <f aca="false">IF(I38="","",MAX(0,I38-8))</f>
        <v>0</v>
      </c>
    </row>
    <row r="39" customFormat="false" ht="15" hidden="false" customHeight="false" outlineLevel="0" collapsed="false">
      <c r="A39" s="9" t="n">
        <v>46344</v>
      </c>
      <c r="B39" s="10" t="s">
        <v>31</v>
      </c>
      <c r="C39" s="11" t="s">
        <v>32</v>
      </c>
      <c r="D39" s="12" t="n">
        <v>0.339583333333333</v>
      </c>
      <c r="E39" s="12" t="n">
        <v>0.709027777777778</v>
      </c>
      <c r="F39" s="12"/>
      <c r="G39" s="12"/>
      <c r="H39" s="13" t="n">
        <v>1</v>
      </c>
      <c r="I39" s="14" t="n">
        <f aca="false">IF(OR(B39="",D39="",E39=""),"",ROUND(IF(C39="SPLIT",(MOD(E39-D39,1)+IF(OR(F39="",G39=""),0,MOD(G39-F39,1)))*24,MOD(E39-D39,1)*24-H39),2))</f>
        <v>7.87</v>
      </c>
      <c r="J39" s="10"/>
      <c r="K39" s="15" t="n">
        <f aca="false">IF(I39="","",MAX(0,I39-8))</f>
        <v>0</v>
      </c>
    </row>
    <row r="40" customFormat="false" ht="15" hidden="false" customHeight="false" outlineLevel="0" collapsed="false">
      <c r="A40" s="9" t="n">
        <v>46345</v>
      </c>
      <c r="B40" s="10" t="s">
        <v>31</v>
      </c>
      <c r="C40" s="11" t="s">
        <v>32</v>
      </c>
      <c r="D40" s="12" t="n">
        <v>0.333333333333333</v>
      </c>
      <c r="E40" s="12" t="n">
        <v>0.6875</v>
      </c>
      <c r="F40" s="12"/>
      <c r="G40" s="12"/>
      <c r="H40" s="13" t="n">
        <v>1</v>
      </c>
      <c r="I40" s="14" t="n">
        <f aca="false">IF(OR(B40="",D40="",E40=""),"",ROUND(IF(C40="SPLIT",(MOD(E40-D40,1)+IF(OR(F40="",G40=""),0,MOD(G40-F40,1)))*24,MOD(E40-D40,1)*24-H40),2))</f>
        <v>7.5</v>
      </c>
      <c r="J40" s="10" t="s">
        <v>36</v>
      </c>
      <c r="K40" s="15" t="n">
        <f aca="false">IF(I40="","",MAX(0,I40-8))</f>
        <v>0</v>
      </c>
    </row>
    <row r="41" customFormat="false" ht="15" hidden="false" customHeight="false" outlineLevel="0" collapsed="false">
      <c r="A41" s="9" t="n">
        <v>46346</v>
      </c>
      <c r="B41" s="10" t="s">
        <v>31</v>
      </c>
      <c r="C41" s="11" t="s">
        <v>37</v>
      </c>
      <c r="D41" s="12"/>
      <c r="E41" s="12"/>
      <c r="F41" s="12"/>
      <c r="G41" s="12"/>
      <c r="H41" s="13"/>
      <c r="I41" s="14" t="str">
        <f aca="false">IF(OR(B41="",D41="",E41=""),"",ROUND(IF(C41="SPLIT",(MOD(E41-D41,1)+IF(OR(F41="",G41=""),0,MOD(G41-F41,1)))*24,MOD(E41-D41,1)*24-H41),2))</f>
        <v/>
      </c>
      <c r="J41" s="10" t="s">
        <v>38</v>
      </c>
      <c r="K41" s="15" t="str">
        <f aca="false">IF(I41="","",MAX(0,I41-8))</f>
        <v/>
      </c>
    </row>
    <row r="42" customFormat="false" ht="15" hidden="false" customHeight="false" outlineLevel="0" collapsed="false">
      <c r="A42" s="9" t="n">
        <v>46348</v>
      </c>
      <c r="B42" s="10" t="s">
        <v>31</v>
      </c>
      <c r="C42" s="11" t="s">
        <v>32</v>
      </c>
      <c r="D42" s="12" t="n">
        <v>0.375</v>
      </c>
      <c r="E42" s="12" t="n">
        <v>0.625</v>
      </c>
      <c r="F42" s="12"/>
      <c r="G42" s="12"/>
      <c r="H42" s="13" t="n">
        <v>0.5</v>
      </c>
      <c r="I42" s="14" t="n">
        <f aca="false">IF(OR(B42="",D42="",E42=""),"",ROUND(IF(C42="SPLIT",(MOD(E42-D42,1)+IF(OR(F42="",G42=""),0,MOD(G42-F42,1)))*24,MOD(E42-D42,1)*24-H42),2))</f>
        <v>5.5</v>
      </c>
      <c r="J42" s="10" t="s">
        <v>39</v>
      </c>
      <c r="K42" s="15" t="n">
        <f aca="false">IF(I42="","",MAX(0,I42-8))</f>
        <v>0</v>
      </c>
    </row>
    <row r="43" customFormat="false" ht="15" hidden="false" customHeight="false" outlineLevel="0" collapsed="false">
      <c r="A43" s="9" t="n">
        <v>46349</v>
      </c>
      <c r="B43" s="10" t="s">
        <v>31</v>
      </c>
      <c r="C43" s="11" t="s">
        <v>32</v>
      </c>
      <c r="D43" s="12" t="n">
        <v>0.336111111111111</v>
      </c>
      <c r="E43" s="12" t="n">
        <v>0.709027777777778</v>
      </c>
      <c r="F43" s="12"/>
      <c r="G43" s="12"/>
      <c r="H43" s="13" t="n">
        <v>1</v>
      </c>
      <c r="I43" s="14" t="n">
        <f aca="false">IF(OR(B43="",D43="",E43=""),"",ROUND(IF(C43="SPLIT",(MOD(E43-D43,1)+IF(OR(F43="",G43=""),0,MOD(G43-F43,1)))*24,MOD(E43-D43,1)*24-H43),2))</f>
        <v>7.95</v>
      </c>
      <c r="J43" s="10"/>
      <c r="K43" s="15" t="n">
        <f aca="false">IF(I43="","",MAX(0,I43-8))</f>
        <v>0</v>
      </c>
    </row>
    <row r="44" customFormat="false" ht="15" hidden="false" customHeight="false" outlineLevel="0" collapsed="false">
      <c r="A44" s="9" t="n">
        <v>46350</v>
      </c>
      <c r="B44" s="10" t="s">
        <v>31</v>
      </c>
      <c r="C44" s="11" t="s">
        <v>32</v>
      </c>
      <c r="D44" s="12" t="n">
        <v>0.334027777777778</v>
      </c>
      <c r="E44" s="12" t="n">
        <v>0.709027777777778</v>
      </c>
      <c r="F44" s="12"/>
      <c r="G44" s="12"/>
      <c r="H44" s="13" t="n">
        <v>1</v>
      </c>
      <c r="I44" s="14" t="n">
        <f aca="false">IF(OR(B44="",D44="",E44=""),"",ROUND(IF(C44="SPLIT",(MOD(E44-D44,1)+IF(OR(F44="",G44=""),0,MOD(G44-F44,1)))*24,MOD(E44-D44,1)*24-H44),2))</f>
        <v>8</v>
      </c>
      <c r="J44" s="10"/>
      <c r="K44" s="15" t="n">
        <f aca="false">IF(I44="","",MAX(0,I44-8))</f>
        <v>0</v>
      </c>
    </row>
    <row r="45" customFormat="false" ht="15" hidden="false" customHeight="false" outlineLevel="0" collapsed="false">
      <c r="A45" s="9" t="n">
        <v>46351</v>
      </c>
      <c r="B45" s="10" t="s">
        <v>31</v>
      </c>
      <c r="C45" s="11" t="s">
        <v>32</v>
      </c>
      <c r="D45" s="12" t="n">
        <v>0.338888888888889</v>
      </c>
      <c r="E45" s="12" t="n">
        <v>0.708333333333333</v>
      </c>
      <c r="F45" s="12"/>
      <c r="G45" s="12"/>
      <c r="H45" s="13" t="n">
        <v>1</v>
      </c>
      <c r="I45" s="14" t="n">
        <f aca="false">IF(OR(B45="",D45="",E45=""),"",ROUND(IF(C45="SPLIT",(MOD(E45-D45,1)+IF(OR(F45="",G45=""),0,MOD(G45-F45,1)))*24,MOD(E45-D45,1)*24-H45),2))</f>
        <v>7.87</v>
      </c>
      <c r="J45" s="10"/>
      <c r="K45" s="15" t="n">
        <f aca="false">IF(I45="","",MAX(0,I45-8))</f>
        <v>0</v>
      </c>
    </row>
    <row r="46" customFormat="false" ht="15" hidden="false" customHeight="false" outlineLevel="0" collapsed="false">
      <c r="A46" s="9" t="n">
        <v>46352</v>
      </c>
      <c r="B46" s="10" t="s">
        <v>31</v>
      </c>
      <c r="C46" s="11" t="s">
        <v>32</v>
      </c>
      <c r="D46" s="12" t="n">
        <v>0.336805555555556</v>
      </c>
      <c r="E46" s="12" t="n">
        <v>0.711805555555556</v>
      </c>
      <c r="F46" s="12"/>
      <c r="G46" s="12"/>
      <c r="H46" s="13" t="n">
        <v>1</v>
      </c>
      <c r="I46" s="14" t="n">
        <f aca="false">IF(OR(B46="",D46="",E46=""),"",ROUND(IF(C46="SPLIT",(MOD(E46-D46,1)+IF(OR(F46="",G46=""),0,MOD(G46-F46,1)))*24,MOD(E46-D46,1)*24-H46),2))</f>
        <v>8</v>
      </c>
      <c r="J46" s="10"/>
      <c r="K46" s="15" t="n">
        <f aca="false">IF(I46="","",MAX(0,I46-8))</f>
        <v>0</v>
      </c>
    </row>
    <row r="47" customFormat="false" ht="15" hidden="false" customHeight="false" outlineLevel="0" collapsed="false">
      <c r="A47" s="9" t="n">
        <v>46353</v>
      </c>
      <c r="B47" s="10" t="s">
        <v>31</v>
      </c>
      <c r="C47" s="11" t="s">
        <v>32</v>
      </c>
      <c r="D47" s="12" t="n">
        <v>0.334722222222222</v>
      </c>
      <c r="E47" s="12" t="n">
        <v>0.709027777777778</v>
      </c>
      <c r="F47" s="12"/>
      <c r="G47" s="12"/>
      <c r="H47" s="13" t="n">
        <v>1</v>
      </c>
      <c r="I47" s="14" t="n">
        <f aca="false">IF(OR(B47="",D47="",E47=""),"",ROUND(IF(C47="SPLIT",(MOD(E47-D47,1)+IF(OR(F47="",G47=""),0,MOD(G47-F47,1)))*24,MOD(E47-D47,1)*24-H47),2))</f>
        <v>7.98</v>
      </c>
      <c r="J47" s="10"/>
      <c r="K47" s="15" t="n">
        <f aca="false">IF(I47="","",MAX(0,I47-8))</f>
        <v>0</v>
      </c>
    </row>
    <row r="48" customFormat="false" ht="15" hidden="false" customHeight="false" outlineLevel="0" collapsed="false">
      <c r="A48" s="9" t="n">
        <v>46356</v>
      </c>
      <c r="B48" s="10" t="s">
        <v>31</v>
      </c>
      <c r="C48" s="11" t="s">
        <v>32</v>
      </c>
      <c r="D48" s="12" t="n">
        <v>0.335416666666667</v>
      </c>
      <c r="E48" s="12" t="n">
        <v>0.710416666666667</v>
      </c>
      <c r="F48" s="12"/>
      <c r="G48" s="12"/>
      <c r="H48" s="13" t="n">
        <v>1</v>
      </c>
      <c r="I48" s="14" t="n">
        <f aca="false">IF(OR(B48="",D48="",E48=""),"",ROUND(IF(C48="SPLIT",(MOD(E48-D48,1)+IF(OR(F48="",G48=""),0,MOD(G48-F48,1)))*24,MOD(E48-D48,1)*24-H48),2))</f>
        <v>8</v>
      </c>
      <c r="J48" s="10"/>
      <c r="K48" s="15" t="n">
        <f aca="false">IF(I48="","",MAX(0,I48-8))</f>
        <v>0</v>
      </c>
    </row>
    <row r="49" customFormat="false" ht="15" hidden="false" customHeight="false" outlineLevel="0" collapsed="false">
      <c r="A49" s="9" t="n">
        <v>46328</v>
      </c>
      <c r="B49" s="10" t="s">
        <v>40</v>
      </c>
      <c r="C49" s="11" t="s">
        <v>41</v>
      </c>
      <c r="D49" s="12" t="n">
        <v>0.583333333333333</v>
      </c>
      <c r="E49" s="12" t="n">
        <v>0.916666666666667</v>
      </c>
      <c r="F49" s="12"/>
      <c r="G49" s="12"/>
      <c r="H49" s="13" t="n">
        <v>0.75</v>
      </c>
      <c r="I49" s="14" t="n">
        <f aca="false">IF(OR(B49="",D49="",E49=""),"",ROUND(IF(C49="SPLIT",(MOD(E49-D49,1)+IF(OR(F49="",G49=""),0,MOD(G49-F49,1)))*24,MOD(E49-D49,1)*24-H49),2))</f>
        <v>7.25</v>
      </c>
      <c r="J49" s="10"/>
      <c r="K49" s="15" t="n">
        <f aca="false">IF(I49="","",MAX(0,I49-8))</f>
        <v>0</v>
      </c>
    </row>
    <row r="50" customFormat="false" ht="15" hidden="false" customHeight="false" outlineLevel="0" collapsed="false">
      <c r="A50" s="9" t="n">
        <v>46329</v>
      </c>
      <c r="B50" s="10" t="s">
        <v>40</v>
      </c>
      <c r="C50" s="11" t="s">
        <v>41</v>
      </c>
      <c r="D50" s="12" t="n">
        <v>0.588194444444445</v>
      </c>
      <c r="E50" s="12" t="n">
        <v>0.917361111111111</v>
      </c>
      <c r="F50" s="12"/>
      <c r="G50" s="12"/>
      <c r="H50" s="13" t="n">
        <v>0.75</v>
      </c>
      <c r="I50" s="14" t="n">
        <f aca="false">IF(OR(B50="",D50="",E50=""),"",ROUND(IF(C50="SPLIT",(MOD(E50-D50,1)+IF(OR(F50="",G50=""),0,MOD(G50-F50,1)))*24,MOD(E50-D50,1)*24-H50),2))</f>
        <v>7.15</v>
      </c>
      <c r="J50" s="10"/>
      <c r="K50" s="15" t="n">
        <f aca="false">IF(I50="","",MAX(0,I50-8))</f>
        <v>0</v>
      </c>
    </row>
    <row r="51" customFormat="false" ht="15" hidden="false" customHeight="false" outlineLevel="0" collapsed="false">
      <c r="A51" s="9" t="n">
        <v>46330</v>
      </c>
      <c r="B51" s="10" t="s">
        <v>40</v>
      </c>
      <c r="C51" s="11" t="s">
        <v>41</v>
      </c>
      <c r="D51" s="12" t="n">
        <v>0.586111111111111</v>
      </c>
      <c r="E51" s="12" t="n">
        <v>0.918055555555556</v>
      </c>
      <c r="F51" s="12"/>
      <c r="G51" s="12"/>
      <c r="H51" s="13" t="n">
        <v>0.75</v>
      </c>
      <c r="I51" s="14" t="n">
        <f aca="false">IF(OR(B51="",D51="",E51=""),"",ROUND(IF(C51="SPLIT",(MOD(E51-D51,1)+IF(OR(F51="",G51=""),0,MOD(G51-F51,1)))*24,MOD(E51-D51,1)*24-H51),2))</f>
        <v>7.22</v>
      </c>
      <c r="J51" s="10"/>
      <c r="K51" s="15" t="n">
        <f aca="false">IF(I51="","",MAX(0,I51-8))</f>
        <v>0</v>
      </c>
    </row>
    <row r="52" customFormat="false" ht="15" hidden="false" customHeight="false" outlineLevel="0" collapsed="false">
      <c r="A52" s="9" t="n">
        <v>46331</v>
      </c>
      <c r="B52" s="10" t="s">
        <v>40</v>
      </c>
      <c r="C52" s="11" t="s">
        <v>41</v>
      </c>
      <c r="D52" s="12" t="n">
        <v>0.584027777777778</v>
      </c>
      <c r="E52" s="12" t="n">
        <v>0.917361111111111</v>
      </c>
      <c r="F52" s="12"/>
      <c r="G52" s="12"/>
      <c r="H52" s="13" t="n">
        <v>0.75</v>
      </c>
      <c r="I52" s="14" t="n">
        <f aca="false">IF(OR(B52="",D52="",E52=""),"",ROUND(IF(C52="SPLIT",(MOD(E52-D52,1)+IF(OR(F52="",G52=""),0,MOD(G52-F52,1)))*24,MOD(E52-D52,1)*24-H52),2))</f>
        <v>7.25</v>
      </c>
      <c r="J52" s="10"/>
      <c r="K52" s="15" t="n">
        <f aca="false">IF(I52="","",MAX(0,I52-8))</f>
        <v>0</v>
      </c>
    </row>
    <row r="53" customFormat="false" ht="15" hidden="false" customHeight="false" outlineLevel="0" collapsed="false">
      <c r="A53" s="9" t="n">
        <v>46332</v>
      </c>
      <c r="B53" s="10" t="s">
        <v>40</v>
      </c>
      <c r="C53" s="11" t="s">
        <v>41</v>
      </c>
      <c r="D53" s="12" t="n">
        <v>0.588888888888889</v>
      </c>
      <c r="E53" s="12" t="n">
        <v>0.920138888888889</v>
      </c>
      <c r="F53" s="12"/>
      <c r="G53" s="12"/>
      <c r="H53" s="13" t="n">
        <v>0.75</v>
      </c>
      <c r="I53" s="14" t="n">
        <f aca="false">IF(OR(B53="",D53="",E53=""),"",ROUND(IF(C53="SPLIT",(MOD(E53-D53,1)+IF(OR(F53="",G53=""),0,MOD(G53-F53,1)))*24,MOD(E53-D53,1)*24-H53),2))</f>
        <v>7.2</v>
      </c>
      <c r="J53" s="10"/>
      <c r="K53" s="15" t="n">
        <f aca="false">IF(I53="","",MAX(0,I53-8))</f>
        <v>0</v>
      </c>
    </row>
    <row r="54" customFormat="false" ht="15" hidden="false" customHeight="false" outlineLevel="0" collapsed="false">
      <c r="A54" s="9" t="n">
        <v>46335</v>
      </c>
      <c r="B54" s="10" t="s">
        <v>40</v>
      </c>
      <c r="C54" s="11" t="s">
        <v>42</v>
      </c>
      <c r="D54" s="12"/>
      <c r="E54" s="12"/>
      <c r="F54" s="12"/>
      <c r="G54" s="12"/>
      <c r="H54" s="13"/>
      <c r="I54" s="14" t="str">
        <f aca="false">IF(OR(B54="",D54="",E54=""),"",ROUND(IF(C54="SPLIT",(MOD(E54-D54,1)+IF(OR(F54="",G54=""),0,MOD(G54-F54,1)))*24,MOD(E54-D54,1)*24-H54),2))</f>
        <v/>
      </c>
      <c r="J54" s="10" t="s">
        <v>43</v>
      </c>
      <c r="K54" s="15" t="str">
        <f aca="false">IF(I54="","",MAX(0,I54-8))</f>
        <v/>
      </c>
    </row>
    <row r="55" customFormat="false" ht="15" hidden="false" customHeight="false" outlineLevel="0" collapsed="false">
      <c r="A55" s="9" t="n">
        <v>46336</v>
      </c>
      <c r="B55" s="10" t="s">
        <v>40</v>
      </c>
      <c r="C55" s="11" t="s">
        <v>41</v>
      </c>
      <c r="D55" s="12" t="n">
        <v>0.5875</v>
      </c>
      <c r="E55" s="12" t="n">
        <v>0.91875</v>
      </c>
      <c r="F55" s="12"/>
      <c r="G55" s="12"/>
      <c r="H55" s="13" t="n">
        <v>0.75</v>
      </c>
      <c r="I55" s="14" t="n">
        <f aca="false">IF(OR(B55="",D55="",E55=""),"",ROUND(IF(C55="SPLIT",(MOD(E55-D55,1)+IF(OR(F55="",G55=""),0,MOD(G55-F55,1)))*24,MOD(E55-D55,1)*24-H55),2))</f>
        <v>7.2</v>
      </c>
      <c r="J55" s="10"/>
      <c r="K55" s="15" t="n">
        <f aca="false">IF(I55="","",MAX(0,I55-8))</f>
        <v>0</v>
      </c>
    </row>
    <row r="56" customFormat="false" ht="15" hidden="false" customHeight="false" outlineLevel="0" collapsed="false">
      <c r="A56" s="9" t="n">
        <v>46337</v>
      </c>
      <c r="B56" s="10" t="s">
        <v>40</v>
      </c>
      <c r="C56" s="11" t="s">
        <v>41</v>
      </c>
      <c r="D56" s="12" t="n">
        <v>0.585416666666667</v>
      </c>
      <c r="E56" s="12" t="n">
        <v>0.917361111111111</v>
      </c>
      <c r="F56" s="12"/>
      <c r="G56" s="12"/>
      <c r="H56" s="13" t="n">
        <v>0.75</v>
      </c>
      <c r="I56" s="14" t="n">
        <f aca="false">IF(OR(B56="",D56="",E56=""),"",ROUND(IF(C56="SPLIT",(MOD(E56-D56,1)+IF(OR(F56="",G56=""),0,MOD(G56-F56,1)))*24,MOD(E56-D56,1)*24-H56),2))</f>
        <v>7.22</v>
      </c>
      <c r="J56" s="10"/>
      <c r="K56" s="15" t="n">
        <f aca="false">IF(I56="","",MAX(0,I56-8))</f>
        <v>0</v>
      </c>
    </row>
    <row r="57" customFormat="false" ht="15" hidden="false" customHeight="false" outlineLevel="0" collapsed="false">
      <c r="A57" s="9" t="n">
        <v>46338</v>
      </c>
      <c r="B57" s="10" t="s">
        <v>40</v>
      </c>
      <c r="C57" s="11" t="s">
        <v>41</v>
      </c>
      <c r="D57" s="12" t="n">
        <v>0.583333333333333</v>
      </c>
      <c r="E57" s="12" t="n">
        <v>0.916666666666667</v>
      </c>
      <c r="F57" s="12"/>
      <c r="G57" s="12"/>
      <c r="H57" s="13" t="n">
        <v>0.75</v>
      </c>
      <c r="I57" s="14" t="n">
        <f aca="false">IF(OR(B57="",D57="",E57=""),"",ROUND(IF(C57="SPLIT",(MOD(E57-D57,1)+IF(OR(F57="",G57=""),0,MOD(G57-F57,1)))*24,MOD(E57-D57,1)*24-H57),2))</f>
        <v>7.25</v>
      </c>
      <c r="J57" s="10"/>
      <c r="K57" s="15" t="n">
        <f aca="false">IF(I57="","",MAX(0,I57-8))</f>
        <v>0</v>
      </c>
    </row>
    <row r="58" customFormat="false" ht="15" hidden="false" customHeight="false" outlineLevel="0" collapsed="false">
      <c r="A58" s="9" t="n">
        <v>46339</v>
      </c>
      <c r="B58" s="10" t="s">
        <v>40</v>
      </c>
      <c r="C58" s="11" t="s">
        <v>41</v>
      </c>
      <c r="D58" s="12" t="n">
        <v>0.588194444444445</v>
      </c>
      <c r="E58" s="12" t="n">
        <v>0.91875</v>
      </c>
      <c r="F58" s="12"/>
      <c r="G58" s="12"/>
      <c r="H58" s="13" t="n">
        <v>0.75</v>
      </c>
      <c r="I58" s="14" t="n">
        <f aca="false">IF(OR(B58="",D58="",E58=""),"",ROUND(IF(C58="SPLIT",(MOD(E58-D58,1)+IF(OR(F58="",G58=""),0,MOD(G58-F58,1)))*24,MOD(E58-D58,1)*24-H58),2))</f>
        <v>7.18</v>
      </c>
      <c r="J58" s="10"/>
      <c r="K58" s="15" t="n">
        <f aca="false">IF(I58="","",MAX(0,I58-8))</f>
        <v>0</v>
      </c>
    </row>
    <row r="59" customFormat="false" ht="15" hidden="false" customHeight="false" outlineLevel="0" collapsed="false">
      <c r="A59" s="9" t="n">
        <v>46342</v>
      </c>
      <c r="B59" s="10" t="s">
        <v>40</v>
      </c>
      <c r="C59" s="11" t="s">
        <v>41</v>
      </c>
      <c r="D59" s="12" t="n">
        <v>0.588888888888889</v>
      </c>
      <c r="E59" s="12" t="n">
        <v>0.917361111111111</v>
      </c>
      <c r="F59" s="12"/>
      <c r="G59" s="12"/>
      <c r="H59" s="13" t="n">
        <v>0.75</v>
      </c>
      <c r="I59" s="14" t="n">
        <f aca="false">IF(OR(B59="",D59="",E59=""),"",ROUND(IF(C59="SPLIT",(MOD(E59-D59,1)+IF(OR(F59="",G59=""),0,MOD(G59-F59,1)))*24,MOD(E59-D59,1)*24-H59),2))</f>
        <v>7.13</v>
      </c>
      <c r="J59" s="10"/>
      <c r="K59" s="15" t="n">
        <f aca="false">IF(I59="","",MAX(0,I59-8))</f>
        <v>0</v>
      </c>
    </row>
    <row r="60" customFormat="false" ht="15" hidden="false" customHeight="false" outlineLevel="0" collapsed="false">
      <c r="A60" s="9" t="n">
        <v>46343</v>
      </c>
      <c r="B60" s="10" t="s">
        <v>40</v>
      </c>
      <c r="C60" s="11" t="s">
        <v>41</v>
      </c>
      <c r="D60" s="12" t="n">
        <v>0.586805555555556</v>
      </c>
      <c r="E60" s="12" t="n">
        <v>0.91875</v>
      </c>
      <c r="F60" s="12"/>
      <c r="G60" s="12"/>
      <c r="H60" s="13" t="n">
        <v>0.75</v>
      </c>
      <c r="I60" s="14" t="n">
        <f aca="false">IF(OR(B60="",D60="",E60=""),"",ROUND(IF(C60="SPLIT",(MOD(E60-D60,1)+IF(OR(F60="",G60=""),0,MOD(G60-F60,1)))*24,MOD(E60-D60,1)*24-H60),2))</f>
        <v>7.22</v>
      </c>
      <c r="J60" s="10"/>
      <c r="K60" s="15" t="n">
        <f aca="false">IF(I60="","",MAX(0,I60-8))</f>
        <v>0</v>
      </c>
    </row>
    <row r="61" customFormat="false" ht="15" hidden="false" customHeight="false" outlineLevel="0" collapsed="false">
      <c r="A61" s="9" t="n">
        <v>46344</v>
      </c>
      <c r="B61" s="10" t="s">
        <v>40</v>
      </c>
      <c r="C61" s="11" t="s">
        <v>41</v>
      </c>
      <c r="D61" s="12" t="n">
        <v>0.584722222222222</v>
      </c>
      <c r="E61" s="12" t="n">
        <v>0.918055555555556</v>
      </c>
      <c r="F61" s="12"/>
      <c r="G61" s="12"/>
      <c r="H61" s="13" t="n">
        <v>0.75</v>
      </c>
      <c r="I61" s="14" t="n">
        <f aca="false">IF(OR(B61="",D61="",E61=""),"",ROUND(IF(C61="SPLIT",(MOD(E61-D61,1)+IF(OR(F61="",G61=""),0,MOD(G61-F61,1)))*24,MOD(E61-D61,1)*24-H61),2))</f>
        <v>7.25</v>
      </c>
      <c r="J61" s="10"/>
      <c r="K61" s="15" t="n">
        <f aca="false">IF(I61="","",MAX(0,I61-8))</f>
        <v>0</v>
      </c>
    </row>
    <row r="62" customFormat="false" ht="15" hidden="false" customHeight="false" outlineLevel="0" collapsed="false">
      <c r="A62" s="9" t="n">
        <v>46345</v>
      </c>
      <c r="B62" s="10" t="s">
        <v>40</v>
      </c>
      <c r="C62" s="11" t="s">
        <v>41</v>
      </c>
      <c r="D62" s="12" t="n">
        <v>0.589583333333333</v>
      </c>
      <c r="E62" s="12" t="n">
        <v>0.921527777777778</v>
      </c>
      <c r="F62" s="12"/>
      <c r="G62" s="12"/>
      <c r="H62" s="13" t="n">
        <v>0.75</v>
      </c>
      <c r="I62" s="14" t="n">
        <f aca="false">IF(OR(B62="",D62="",E62=""),"",ROUND(IF(C62="SPLIT",(MOD(E62-D62,1)+IF(OR(F62="",G62=""),0,MOD(G62-F62,1)))*24,MOD(E62-D62,1)*24-H62),2))</f>
        <v>7.22</v>
      </c>
      <c r="J62" s="10"/>
      <c r="K62" s="15" t="n">
        <f aca="false">IF(I62="","",MAX(0,I62-8))</f>
        <v>0</v>
      </c>
    </row>
    <row r="63" customFormat="false" ht="15" hidden="false" customHeight="false" outlineLevel="0" collapsed="false">
      <c r="A63" s="9" t="n">
        <v>46346</v>
      </c>
      <c r="B63" s="10" t="s">
        <v>40</v>
      </c>
      <c r="C63" s="11" t="s">
        <v>41</v>
      </c>
      <c r="D63" s="12" t="n">
        <v>0.5875</v>
      </c>
      <c r="E63" s="12" t="n">
        <v>0.919444444444444</v>
      </c>
      <c r="F63" s="12"/>
      <c r="G63" s="12"/>
      <c r="H63" s="13" t="n">
        <v>0.75</v>
      </c>
      <c r="I63" s="14" t="n">
        <f aca="false">IF(OR(B63="",D63="",E63=""),"",ROUND(IF(C63="SPLIT",(MOD(E63-D63,1)+IF(OR(F63="",G63=""),0,MOD(G63-F63,1)))*24,MOD(E63-D63,1)*24-H63),2))</f>
        <v>7.22</v>
      </c>
      <c r="J63" s="10"/>
      <c r="K63" s="15" t="n">
        <f aca="false">IF(I63="","",MAX(0,I63-8))</f>
        <v>0</v>
      </c>
    </row>
    <row r="64" customFormat="false" ht="15" hidden="false" customHeight="false" outlineLevel="0" collapsed="false">
      <c r="A64" s="9" t="n">
        <v>46349</v>
      </c>
      <c r="B64" s="10" t="s">
        <v>40</v>
      </c>
      <c r="C64" s="11" t="s">
        <v>41</v>
      </c>
      <c r="D64" s="12" t="n">
        <v>0.588194444444445</v>
      </c>
      <c r="E64" s="12" t="n">
        <v>0.920138888888889</v>
      </c>
      <c r="F64" s="12"/>
      <c r="G64" s="12"/>
      <c r="H64" s="13" t="n">
        <v>0.75</v>
      </c>
      <c r="I64" s="14" t="n">
        <f aca="false">IF(OR(B64="",D64="",E64=""),"",ROUND(IF(C64="SPLIT",(MOD(E64-D64,1)+IF(OR(F64="",G64=""),0,MOD(G64-F64,1)))*24,MOD(E64-D64,1)*24-H64),2))</f>
        <v>7.22</v>
      </c>
      <c r="J64" s="10"/>
      <c r="K64" s="15" t="n">
        <f aca="false">IF(I64="","",MAX(0,I64-8))</f>
        <v>0</v>
      </c>
    </row>
    <row r="65" customFormat="false" ht="15" hidden="false" customHeight="false" outlineLevel="0" collapsed="false">
      <c r="A65" s="9" t="n">
        <v>46350</v>
      </c>
      <c r="B65" s="10" t="s">
        <v>40</v>
      </c>
      <c r="C65" s="11" t="s">
        <v>41</v>
      </c>
      <c r="D65" s="12" t="n">
        <v>0.586111111111111</v>
      </c>
      <c r="E65" s="12" t="n">
        <v>0.918055555555556</v>
      </c>
      <c r="F65" s="12"/>
      <c r="G65" s="12"/>
      <c r="H65" s="13" t="n">
        <v>0.75</v>
      </c>
      <c r="I65" s="14" t="n">
        <f aca="false">IF(OR(B65="",D65="",E65=""),"",ROUND(IF(C65="SPLIT",(MOD(E65-D65,1)+IF(OR(F65="",G65=""),0,MOD(G65-F65,1)))*24,MOD(E65-D65,1)*24-H65),2))</f>
        <v>7.22</v>
      </c>
      <c r="J65" s="10"/>
      <c r="K65" s="15" t="n">
        <f aca="false">IF(I65="","",MAX(0,I65-8))</f>
        <v>0</v>
      </c>
    </row>
    <row r="66" customFormat="false" ht="15" hidden="false" customHeight="false" outlineLevel="0" collapsed="false">
      <c r="A66" s="9" t="n">
        <v>46351</v>
      </c>
      <c r="B66" s="10" t="s">
        <v>40</v>
      </c>
      <c r="C66" s="11" t="s">
        <v>41</v>
      </c>
      <c r="D66" s="12" t="n">
        <v>0.584027777777778</v>
      </c>
      <c r="E66" s="12" t="n">
        <v>0.917361111111111</v>
      </c>
      <c r="F66" s="12"/>
      <c r="G66" s="12"/>
      <c r="H66" s="13" t="n">
        <v>0.75</v>
      </c>
      <c r="I66" s="14" t="n">
        <f aca="false">IF(OR(B66="",D66="",E66=""),"",ROUND(IF(C66="SPLIT",(MOD(E66-D66,1)+IF(OR(F66="",G66=""),0,MOD(G66-F66,1)))*24,MOD(E66-D66,1)*24-H66),2))</f>
        <v>7.25</v>
      </c>
      <c r="J66" s="10"/>
      <c r="K66" s="15" t="n">
        <f aca="false">IF(I66="","",MAX(0,I66-8))</f>
        <v>0</v>
      </c>
    </row>
    <row r="67" customFormat="false" ht="15" hidden="false" customHeight="false" outlineLevel="0" collapsed="false">
      <c r="A67" s="9" t="n">
        <v>46352</v>
      </c>
      <c r="B67" s="10" t="s">
        <v>40</v>
      </c>
      <c r="C67" s="11" t="s">
        <v>41</v>
      </c>
      <c r="D67" s="12" t="n">
        <v>0.588888888888889</v>
      </c>
      <c r="E67" s="12" t="n">
        <v>0.920833333333333</v>
      </c>
      <c r="F67" s="12"/>
      <c r="G67" s="12"/>
      <c r="H67" s="13" t="n">
        <v>0.75</v>
      </c>
      <c r="I67" s="14" t="n">
        <f aca="false">IF(OR(B67="",D67="",E67=""),"",ROUND(IF(C67="SPLIT",(MOD(E67-D67,1)+IF(OR(F67="",G67=""),0,MOD(G67-F67,1)))*24,MOD(E67-D67,1)*24-H67),2))</f>
        <v>7.22</v>
      </c>
      <c r="J67" s="10"/>
      <c r="K67" s="15" t="n">
        <f aca="false">IF(I67="","",MAX(0,I67-8))</f>
        <v>0</v>
      </c>
    </row>
    <row r="68" customFormat="false" ht="15" hidden="false" customHeight="false" outlineLevel="0" collapsed="false">
      <c r="A68" s="9" t="n">
        <v>46353</v>
      </c>
      <c r="B68" s="10" t="s">
        <v>40</v>
      </c>
      <c r="C68" s="11" t="s">
        <v>41</v>
      </c>
      <c r="D68" s="12" t="n">
        <v>0.586805555555556</v>
      </c>
      <c r="E68" s="12" t="n">
        <v>0.920138888888889</v>
      </c>
      <c r="F68" s="12"/>
      <c r="G68" s="12"/>
      <c r="H68" s="13" t="n">
        <v>0.75</v>
      </c>
      <c r="I68" s="14" t="n">
        <f aca="false">IF(OR(B68="",D68="",E68=""),"",ROUND(IF(C68="SPLIT",(MOD(E68-D68,1)+IF(OR(F68="",G68=""),0,MOD(G68-F68,1)))*24,MOD(E68-D68,1)*24-H68),2))</f>
        <v>7.25</v>
      </c>
      <c r="J68" s="10"/>
      <c r="K68" s="15" t="n">
        <f aca="false">IF(I68="","",MAX(0,I68-8))</f>
        <v>0</v>
      </c>
    </row>
    <row r="69" customFormat="false" ht="15" hidden="false" customHeight="false" outlineLevel="0" collapsed="false">
      <c r="A69" s="9" t="n">
        <v>46356</v>
      </c>
      <c r="B69" s="10" t="s">
        <v>40</v>
      </c>
      <c r="C69" s="11" t="s">
        <v>41</v>
      </c>
      <c r="D69" s="12" t="n">
        <v>0.583333333333333</v>
      </c>
      <c r="E69" s="12" t="n">
        <v>0.0208333333333333</v>
      </c>
      <c r="F69" s="12"/>
      <c r="G69" s="12"/>
      <c r="H69" s="13" t="n">
        <v>0.75</v>
      </c>
      <c r="I69" s="14" t="n">
        <f aca="false">IF(OR(B69="",D69="",E69=""),"",ROUND(IF(C69="SPLIT",(MOD(E69-D69,1)+IF(OR(F69="",G69=""),0,MOD(G69-F69,1)))*24,MOD(E69-D69,1)*24-H69),2))</f>
        <v>9.75</v>
      </c>
      <c r="J69" s="10" t="s">
        <v>44</v>
      </c>
      <c r="K69" s="15" t="n">
        <f aca="false">IF(I69="","",MAX(0,I69-8))</f>
        <v>1.75</v>
      </c>
    </row>
    <row r="70" customFormat="false" ht="15" hidden="false" customHeight="false" outlineLevel="0" collapsed="false">
      <c r="A70" s="5" t="s">
        <v>45</v>
      </c>
    </row>
    <row r="71" customFormat="false" ht="15" hidden="false" customHeight="false" outlineLevel="0" collapsed="false">
      <c r="A71" s="9"/>
      <c r="B71" s="10"/>
      <c r="C71" s="11"/>
      <c r="D71" s="12"/>
      <c r="E71" s="12"/>
      <c r="F71" s="12"/>
      <c r="G71" s="12"/>
      <c r="H71" s="13"/>
      <c r="I71" s="14" t="str">
        <f aca="false">IF(OR(B71="",D71="",E71=""),"",ROUND(IF(C71="SPLIT",(MOD(E71-D71,1)+IF(OR(F71="",G71=""),0,MOD(G71-F71,1)))*24,MOD(E71-D71,1)*24-H71),2))</f>
        <v/>
      </c>
      <c r="J71" s="10"/>
      <c r="K71" s="15" t="str">
        <f aca="false">IF(I71="","",MAX(0,I71-8))</f>
        <v/>
      </c>
    </row>
    <row r="72" customFormat="false" ht="15" hidden="false" customHeight="false" outlineLevel="0" collapsed="false">
      <c r="A72" s="9"/>
      <c r="B72" s="10"/>
      <c r="C72" s="11"/>
      <c r="D72" s="12"/>
      <c r="E72" s="12"/>
      <c r="F72" s="12"/>
      <c r="G72" s="12"/>
      <c r="H72" s="13"/>
      <c r="I72" s="14" t="str">
        <f aca="false">IF(OR(B72="",D72="",E72=""),"",ROUND(IF(C72="SPLIT",(MOD(E72-D72,1)+IF(OR(F72="",G72=""),0,MOD(G72-F72,1)))*24,MOD(E72-D72,1)*24-H72),2))</f>
        <v/>
      </c>
      <c r="J72" s="10"/>
      <c r="K72" s="15" t="str">
        <f aca="false">IF(I72="","",MAX(0,I72-8))</f>
        <v/>
      </c>
    </row>
    <row r="73" customFormat="false" ht="15" hidden="false" customHeight="false" outlineLevel="0" collapsed="false">
      <c r="A73" s="9"/>
      <c r="B73" s="10"/>
      <c r="C73" s="11"/>
      <c r="D73" s="12"/>
      <c r="E73" s="12"/>
      <c r="F73" s="12"/>
      <c r="G73" s="12"/>
      <c r="H73" s="13"/>
      <c r="I73" s="14" t="str">
        <f aca="false">IF(OR(B73="",D73="",E73=""),"",ROUND(IF(C73="SPLIT",(MOD(E73-D73,1)+IF(OR(F73="",G73=""),0,MOD(G73-F73,1)))*24,MOD(E73-D73,1)*24-H73),2))</f>
        <v/>
      </c>
      <c r="J73" s="10"/>
      <c r="K73" s="15" t="str">
        <f aca="false">IF(I73="","",MAX(0,I73-8))</f>
        <v/>
      </c>
    </row>
    <row r="74" customFormat="false" ht="15" hidden="false" customHeight="false" outlineLevel="0" collapsed="false">
      <c r="A74" s="9"/>
      <c r="B74" s="10"/>
      <c r="C74" s="11"/>
      <c r="D74" s="12"/>
      <c r="E74" s="12"/>
      <c r="F74" s="12"/>
      <c r="G74" s="12"/>
      <c r="H74" s="13"/>
      <c r="I74" s="14" t="str">
        <f aca="false">IF(OR(B74="",D74="",E74=""),"",ROUND(IF(C74="SPLIT",(MOD(E74-D74,1)+IF(OR(F74="",G74=""),0,MOD(G74-F74,1)))*24,MOD(E74-D74,1)*24-H74),2))</f>
        <v/>
      </c>
      <c r="J74" s="10"/>
      <c r="K74" s="15" t="str">
        <f aca="false">IF(I74="","",MAX(0,I74-8))</f>
        <v/>
      </c>
    </row>
    <row r="75" customFormat="false" ht="15" hidden="false" customHeight="false" outlineLevel="0" collapsed="false">
      <c r="A75" s="9"/>
      <c r="B75" s="10"/>
      <c r="C75" s="11"/>
      <c r="D75" s="12"/>
      <c r="E75" s="12"/>
      <c r="F75" s="12"/>
      <c r="G75" s="12"/>
      <c r="H75" s="13"/>
      <c r="I75" s="14" t="str">
        <f aca="false">IF(OR(B75="",D75="",E75=""),"",ROUND(IF(C75="SPLIT",(MOD(E75-D75,1)+IF(OR(F75="",G75=""),0,MOD(G75-F75,1)))*24,MOD(E75-D75,1)*24-H75),2))</f>
        <v/>
      </c>
      <c r="J75" s="10"/>
      <c r="K75" s="15" t="str">
        <f aca="false">IF(I75="","",MAX(0,I75-8))</f>
        <v/>
      </c>
    </row>
    <row r="76" customFormat="false" ht="15" hidden="false" customHeight="false" outlineLevel="0" collapsed="false">
      <c r="A76" s="9"/>
      <c r="B76" s="10"/>
      <c r="C76" s="11"/>
      <c r="D76" s="12"/>
      <c r="E76" s="12"/>
      <c r="F76" s="12"/>
      <c r="G76" s="12"/>
      <c r="H76" s="13"/>
      <c r="I76" s="14" t="str">
        <f aca="false">IF(OR(B76="",D76="",E76=""),"",ROUND(IF(C76="SPLIT",(MOD(E76-D76,1)+IF(OR(F76="",G76=""),0,MOD(G76-F76,1)))*24,MOD(E76-D76,1)*24-H76),2))</f>
        <v/>
      </c>
      <c r="J76" s="10"/>
      <c r="K76" s="15" t="str">
        <f aca="false">IF(I76="","",MAX(0,I76-8))</f>
        <v/>
      </c>
    </row>
    <row r="77" customFormat="false" ht="15" hidden="false" customHeight="false" outlineLevel="0" collapsed="false">
      <c r="A77" s="9"/>
      <c r="B77" s="10"/>
      <c r="C77" s="11"/>
      <c r="D77" s="12"/>
      <c r="E77" s="12"/>
      <c r="F77" s="12"/>
      <c r="G77" s="12"/>
      <c r="H77" s="13"/>
      <c r="I77" s="14" t="str">
        <f aca="false">IF(OR(B77="",D77="",E77=""),"",ROUND(IF(C77="SPLIT",(MOD(E77-D77,1)+IF(OR(F77="",G77=""),0,MOD(G77-F77,1)))*24,MOD(E77-D77,1)*24-H77),2))</f>
        <v/>
      </c>
      <c r="J77" s="10"/>
      <c r="K77" s="15" t="str">
        <f aca="false">IF(I77="","",MAX(0,I77-8))</f>
        <v/>
      </c>
    </row>
    <row r="78" customFormat="false" ht="15" hidden="false" customHeight="false" outlineLevel="0" collapsed="false">
      <c r="A78" s="9"/>
      <c r="B78" s="10"/>
      <c r="C78" s="11"/>
      <c r="D78" s="12"/>
      <c r="E78" s="12"/>
      <c r="F78" s="12"/>
      <c r="G78" s="12"/>
      <c r="H78" s="13"/>
      <c r="I78" s="14" t="str">
        <f aca="false">IF(OR(B78="",D78="",E78=""),"",ROUND(IF(C78="SPLIT",(MOD(E78-D78,1)+IF(OR(F78="",G78=""),0,MOD(G78-F78,1)))*24,MOD(E78-D78,1)*24-H78),2))</f>
        <v/>
      </c>
      <c r="J78" s="10"/>
      <c r="K78" s="15" t="str">
        <f aca="false">IF(I78="","",MAX(0,I78-8))</f>
        <v/>
      </c>
    </row>
    <row r="79" customFormat="false" ht="15" hidden="false" customHeight="false" outlineLevel="0" collapsed="false">
      <c r="A79" s="9"/>
      <c r="B79" s="10"/>
      <c r="C79" s="11"/>
      <c r="D79" s="12"/>
      <c r="E79" s="12"/>
      <c r="F79" s="12"/>
      <c r="G79" s="12"/>
      <c r="H79" s="13"/>
      <c r="I79" s="14" t="str">
        <f aca="false">IF(OR(B79="",D79="",E79=""),"",ROUND(IF(C79="SPLIT",(MOD(E79-D79,1)+IF(OR(F79="",G79=""),0,MOD(G79-F79,1)))*24,MOD(E79-D79,1)*24-H79),2))</f>
        <v/>
      </c>
      <c r="J79" s="10"/>
      <c r="K79" s="15" t="str">
        <f aca="false">IF(I79="","",MAX(0,I79-8))</f>
        <v/>
      </c>
    </row>
    <row r="80" customFormat="false" ht="15" hidden="false" customHeight="false" outlineLevel="0" collapsed="false">
      <c r="A80" s="9"/>
      <c r="B80" s="10"/>
      <c r="C80" s="11"/>
      <c r="D80" s="12"/>
      <c r="E80" s="12"/>
      <c r="F80" s="12"/>
      <c r="G80" s="12"/>
      <c r="H80" s="13"/>
      <c r="I80" s="14" t="str">
        <f aca="false">IF(OR(B80="",D80="",E80=""),"",ROUND(IF(C80="SPLIT",(MOD(E80-D80,1)+IF(OR(F80="",G80=""),0,MOD(G80-F80,1)))*24,MOD(E80-D80,1)*24-H80),2))</f>
        <v/>
      </c>
      <c r="J80" s="10"/>
      <c r="K80" s="15" t="str">
        <f aca="false">IF(I80="","",MAX(0,I80-8))</f>
        <v/>
      </c>
    </row>
    <row r="81" customFormat="false" ht="15" hidden="false" customHeight="false" outlineLevel="0" collapsed="false">
      <c r="A81" s="16" t="s">
        <v>46</v>
      </c>
      <c r="B81" s="16"/>
      <c r="C81" s="16"/>
      <c r="D81" s="16"/>
      <c r="E81" s="16"/>
      <c r="F81" s="16"/>
      <c r="G81" s="16"/>
      <c r="H81" s="16"/>
      <c r="I81" s="17" t="n">
        <f aca="false">SUM(I6:I80)</f>
        <v>480.58</v>
      </c>
      <c r="J81" s="18" t="str">
        <f aca="false">"Baris perlu koreksi: "&amp;SUMPRODUCT(ISNUMBER(SEARCH("koreksi",J6:J80))*1)</f>
        <v>Baris perlu koreksi: 1</v>
      </c>
      <c r="K81" s="17" t="n">
        <f aca="false">SUM(K6:K80)</f>
        <v>3.25</v>
      </c>
    </row>
    <row r="83" customFormat="false" ht="15" hidden="false" customHeight="false" outlineLevel="0" collapsed="false">
      <c r="A83" s="5" t="s">
        <v>47</v>
      </c>
    </row>
    <row r="84" customFormat="false" ht="15" hidden="false" customHeight="false" outlineLevel="0" collapsed="false">
      <c r="A84" s="5" t="s">
        <v>48</v>
      </c>
    </row>
    <row r="85" customFormat="false" ht="15" hidden="false" customHeight="false" outlineLevel="0" collapsed="false">
      <c r="A85" s="5" t="s">
        <v>49</v>
      </c>
    </row>
    <row r="86" customFormat="false" ht="15" hidden="false" customHeight="false" outlineLevel="0" collapsed="false">
      <c r="A86" s="5" t="s">
        <v>50</v>
      </c>
    </row>
  </sheetData>
  <sheetProtection sheet="true"/>
  <mergeCells count="1">
    <mergeCell ref="A81:H81"/>
  </mergeCells>
  <conditionalFormatting sqref="J6:J80">
    <cfRule type="expression" priority="2" aboveAverage="0" equalAverage="0" bottom="0" percent="0" rank="0" text="" dxfId="0">
      <formula>ISNUMBER(SEARCH("koreksi",J6))</formula>
    </cfRule>
  </conditionalFormatting>
  <conditionalFormatting sqref="K6:K80">
    <cfRule type="expression" priority="3" aboveAverage="0" equalAverage="0" bottom="0" percent="0" rank="0" text="" dxfId="1">
      <formula>AND(ISNUMBER(K6),K6&gt;0)</formula>
    </cfRule>
  </conditionalFormatting>
  <conditionalFormatting sqref="A6:K80">
    <cfRule type="expression" priority="4" aboveAverage="0" equalAverage="0" bottom="0" percent="0" rank="0" text="" dxfId="2">
      <formula>AND(ISNUMBER($A6),WEEKDAY($A6)=1)</formula>
    </cfRule>
  </conditionalFormatting>
  <dataValidations count="2">
    <dataValidation allowBlank="true" errorStyle="stop" operator="between" showDropDown="false" showErrorMessage="false" showInputMessage="false" sqref="C6:C80" type="list">
      <formula1>"PAGI,SORE,SPLIT,IZIN,SAKIT"</formula1>
      <formula2>0</formula2>
    </dataValidation>
    <dataValidation allowBlank="true" errorStyle="stop" operator="between" showDropDown="false" showErrorMessage="false" showInputMessage="false" sqref="H6:H80" type="decimal">
      <formula1>0</formula1>
      <formula2>24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1" t="s">
        <v>51</v>
      </c>
      <c r="E1" s="2" t="s">
        <v>1</v>
      </c>
    </row>
    <row r="3" customFormat="false" ht="15" hidden="false" customHeight="false" outlineLevel="0" collapsed="false">
      <c r="A3" s="3" t="s">
        <v>2</v>
      </c>
      <c r="B3" s="19" t="n">
        <f aca="false">Absensi!B2</f>
        <v>46327</v>
      </c>
      <c r="C3" s="5" t="s">
        <v>52</v>
      </c>
    </row>
    <row r="5" customFormat="false" ht="31.5" hidden="false" customHeight="true" outlineLevel="0" collapsed="false">
      <c r="A5" s="20" t="s">
        <v>17</v>
      </c>
      <c r="B5" s="21" t="s">
        <v>53</v>
      </c>
      <c r="C5" s="21" t="s">
        <v>54</v>
      </c>
      <c r="D5" s="21" t="s">
        <v>55</v>
      </c>
      <c r="E5" s="21" t="s">
        <v>24</v>
      </c>
      <c r="F5" s="21" t="s">
        <v>56</v>
      </c>
      <c r="G5" s="21" t="s">
        <v>57</v>
      </c>
    </row>
    <row r="6" customFormat="false" ht="15" hidden="false" customHeight="false" outlineLevel="0" collapsed="false">
      <c r="A6" s="22" t="s">
        <v>27</v>
      </c>
      <c r="B6" s="23" t="n">
        <f aca="false">IF(A6="","",COUNTIFS(Absensi!$B$6:$B$80,A6,Absensi!$I$6:$I$80,"&gt;0"))</f>
        <v>21</v>
      </c>
      <c r="C6" s="24" t="n">
        <f aca="false">IF(A6="","",E6-D6)</f>
        <v>168</v>
      </c>
      <c r="D6" s="24" t="n">
        <f aca="false">IF(A6="","",SUMIF(Absensi!$B$6:$B$80,A6,Absensi!$K$6:$K$80))</f>
        <v>0</v>
      </c>
      <c r="E6" s="25" t="n">
        <f aca="false">IF(A6="","",SUMIF(Absensi!$B$6:$B$80,A6,Absensi!$I$6:$I$80))</f>
        <v>168</v>
      </c>
      <c r="F6" s="23" t="n">
        <f aca="false">IF(A6="","",COUNTIFS(Absensi!$B$6:$B$80,A6,Absensi!$C$6:$C$80,"IZIN")+COUNTIFS(Absensi!$B$6:$B$80,A6,Absensi!$C$6:$C$80,"SAKIT"))</f>
        <v>0</v>
      </c>
      <c r="G6" s="23" t="n">
        <f aca="false">IF(A6="","",SUMPRODUCT((Absensi!$B$6:$B$80=A6)*ISNUMBER(SEARCH("koreksi",Absensi!$J$6:$J$80))))</f>
        <v>0</v>
      </c>
    </row>
    <row r="7" customFormat="false" ht="15" hidden="false" customHeight="false" outlineLevel="0" collapsed="false">
      <c r="A7" s="22" t="s">
        <v>31</v>
      </c>
      <c r="B7" s="23" t="n">
        <f aca="false">IF(A7="","",COUNTIFS(Absensi!$B$6:$B$80,A7,Absensi!$I$6:$I$80,"&gt;0"))</f>
        <v>21</v>
      </c>
      <c r="C7" s="24" t="n">
        <f aca="false">IF(A7="","",E7-D7)</f>
        <v>164.21</v>
      </c>
      <c r="D7" s="24" t="n">
        <f aca="false">IF(A7="","",SUMIF(Absensi!$B$6:$B$80,A7,Absensi!$K$6:$K$80))</f>
        <v>1.5</v>
      </c>
      <c r="E7" s="25" t="n">
        <f aca="false">IF(A7="","",SUMIF(Absensi!$B$6:$B$80,A7,Absensi!$I$6:$I$80))</f>
        <v>165.71</v>
      </c>
      <c r="F7" s="23" t="n">
        <f aca="false">IF(A7="","",COUNTIFS(Absensi!$B$6:$B$80,A7,Absensi!$C$6:$C$80,"IZIN")+COUNTIFS(Absensi!$B$6:$B$80,A7,Absensi!$C$6:$C$80,"SAKIT"))</f>
        <v>1</v>
      </c>
      <c r="G7" s="23" t="n">
        <f aca="false">IF(A7="","",SUMPRODUCT((Absensi!$B$6:$B$80=A7)*ISNUMBER(SEARCH("koreksi",Absensi!$J$6:$J$80))))</f>
        <v>1</v>
      </c>
    </row>
    <row r="8" customFormat="false" ht="15" hidden="false" customHeight="false" outlineLevel="0" collapsed="false">
      <c r="A8" s="22" t="s">
        <v>40</v>
      </c>
      <c r="B8" s="23" t="n">
        <f aca="false">IF(A8="","",COUNTIFS(Absensi!$B$6:$B$80,A8,Absensi!$I$6:$I$80,"&gt;0"))</f>
        <v>20</v>
      </c>
      <c r="C8" s="24" t="n">
        <f aca="false">IF(A8="","",E8-D8)</f>
        <v>145.12</v>
      </c>
      <c r="D8" s="24" t="n">
        <f aca="false">IF(A8="","",SUMIF(Absensi!$B$6:$B$80,A8,Absensi!$K$6:$K$80))</f>
        <v>1.75</v>
      </c>
      <c r="E8" s="25" t="n">
        <f aca="false">IF(A8="","",SUMIF(Absensi!$B$6:$B$80,A8,Absensi!$I$6:$I$80))</f>
        <v>146.87</v>
      </c>
      <c r="F8" s="23" t="n">
        <f aca="false">IF(A8="","",COUNTIFS(Absensi!$B$6:$B$80,A8,Absensi!$C$6:$C$80,"IZIN")+COUNTIFS(Absensi!$B$6:$B$80,A8,Absensi!$C$6:$C$80,"SAKIT"))</f>
        <v>1</v>
      </c>
      <c r="G8" s="23" t="n">
        <f aca="false">IF(A8="","",SUMPRODUCT((Absensi!$B$6:$B$80=A8)*ISNUMBER(SEARCH("koreksi",Absensi!$J$6:$J$80))))</f>
        <v>0</v>
      </c>
    </row>
    <row r="9" customFormat="false" ht="15" hidden="false" customHeight="false" outlineLevel="0" collapsed="false">
      <c r="A9" s="22"/>
      <c r="B9" s="23" t="str">
        <f aca="false">IF(A9="","",COUNTIFS(Absensi!$B$6:$B$80,A9,Absensi!$I$6:$I$80,"&gt;0"))</f>
        <v/>
      </c>
      <c r="C9" s="24" t="str">
        <f aca="false">IF(A9="","",E9-D9)</f>
        <v/>
      </c>
      <c r="D9" s="24" t="str">
        <f aca="false">IF(A9="","",SUMIF(Absensi!$B$6:$B$80,A9,Absensi!$K$6:$K$80))</f>
        <v/>
      </c>
      <c r="E9" s="25" t="str">
        <f aca="false">IF(A9="","",SUMIF(Absensi!$B$6:$B$80,A9,Absensi!$I$6:$I$80))</f>
        <v/>
      </c>
      <c r="F9" s="23" t="str">
        <f aca="false">IF(A9="","",COUNTIFS(Absensi!$B$6:$B$80,A9,Absensi!$C$6:$C$80,"IZIN")+COUNTIFS(Absensi!$B$6:$B$80,A9,Absensi!$C$6:$C$80,"SAKIT"))</f>
        <v/>
      </c>
      <c r="G9" s="23" t="str">
        <f aca="false">IF(A9="","",SUMPRODUCT((Absensi!$B$6:$B$80=A9)*ISNUMBER(SEARCH("koreksi",Absensi!$J$6:$J$80))))</f>
        <v/>
      </c>
    </row>
    <row r="10" customFormat="false" ht="15" hidden="false" customHeight="false" outlineLevel="0" collapsed="false">
      <c r="A10" s="22"/>
      <c r="B10" s="23" t="str">
        <f aca="false">IF(A10="","",COUNTIFS(Absensi!$B$6:$B$80,A10,Absensi!$I$6:$I$80,"&gt;0"))</f>
        <v/>
      </c>
      <c r="C10" s="24" t="str">
        <f aca="false">IF(A10="","",E10-D10)</f>
        <v/>
      </c>
      <c r="D10" s="24" t="str">
        <f aca="false">IF(A10="","",SUMIF(Absensi!$B$6:$B$80,A10,Absensi!$K$6:$K$80))</f>
        <v/>
      </c>
      <c r="E10" s="25" t="str">
        <f aca="false">IF(A10="","",SUMIF(Absensi!$B$6:$B$80,A10,Absensi!$I$6:$I$80))</f>
        <v/>
      </c>
      <c r="F10" s="23" t="str">
        <f aca="false">IF(A10="","",COUNTIFS(Absensi!$B$6:$B$80,A10,Absensi!$C$6:$C$80,"IZIN")+COUNTIFS(Absensi!$B$6:$B$80,A10,Absensi!$C$6:$C$80,"SAKIT"))</f>
        <v/>
      </c>
      <c r="G10" s="23" t="str">
        <f aca="false">IF(A10="","",SUMPRODUCT((Absensi!$B$6:$B$80=A10)*ISNUMBER(SEARCH("koreksi",Absensi!$J$6:$J$80))))</f>
        <v/>
      </c>
    </row>
    <row r="11" customFormat="false" ht="15" hidden="false" customHeight="false" outlineLevel="0" collapsed="false">
      <c r="A11" s="22"/>
      <c r="B11" s="23" t="str">
        <f aca="false">IF(A11="","",COUNTIFS(Absensi!$B$6:$B$80,A11,Absensi!$I$6:$I$80,"&gt;0"))</f>
        <v/>
      </c>
      <c r="C11" s="24" t="str">
        <f aca="false">IF(A11="","",E11-D11)</f>
        <v/>
      </c>
      <c r="D11" s="24" t="str">
        <f aca="false">IF(A11="","",SUMIF(Absensi!$B$6:$B$80,A11,Absensi!$K$6:$K$80))</f>
        <v/>
      </c>
      <c r="E11" s="25" t="str">
        <f aca="false">IF(A11="","",SUMIF(Absensi!$B$6:$B$80,A11,Absensi!$I$6:$I$80))</f>
        <v/>
      </c>
      <c r="F11" s="23" t="str">
        <f aca="false">IF(A11="","",COUNTIFS(Absensi!$B$6:$B$80,A11,Absensi!$C$6:$C$80,"IZIN")+COUNTIFS(Absensi!$B$6:$B$80,A11,Absensi!$C$6:$C$80,"SAKIT"))</f>
        <v/>
      </c>
      <c r="G11" s="23" t="str">
        <f aca="false">IF(A11="","",SUMPRODUCT((Absensi!$B$6:$B$80=A11)*ISNUMBER(SEARCH("koreksi",Absensi!$J$6:$J$80))))</f>
        <v/>
      </c>
    </row>
    <row r="12" customFormat="false" ht="15" hidden="false" customHeight="false" outlineLevel="0" collapsed="false">
      <c r="A12" s="26" t="s">
        <v>58</v>
      </c>
      <c r="B12" s="27" t="n">
        <f aca="false">SUM(B6:B11)</f>
        <v>62</v>
      </c>
      <c r="C12" s="28" t="n">
        <f aca="false">SUM(C6:C11)</f>
        <v>477.33</v>
      </c>
      <c r="D12" s="28" t="n">
        <f aca="false">SUM(D6:D11)</f>
        <v>3.25</v>
      </c>
      <c r="E12" s="28" t="n">
        <f aca="false">SUM(E6:E11)</f>
        <v>480.58</v>
      </c>
      <c r="F12" s="27" t="n">
        <f aca="false">SUM(F6:F11)</f>
        <v>2</v>
      </c>
      <c r="G12" s="27" t="n">
        <f aca="false">SUM(G6:G11)</f>
        <v>1</v>
      </c>
    </row>
    <row r="14" customFormat="false" ht="15" hidden="false" customHeight="false" outlineLevel="0" collapsed="false">
      <c r="A14" s="5" t="s">
        <v>59</v>
      </c>
    </row>
    <row r="15" customFormat="false" ht="15" hidden="false" customHeight="false" outlineLevel="0" collapsed="false">
      <c r="A15" s="5" t="s">
        <v>60</v>
      </c>
    </row>
    <row r="16" customFormat="false" ht="15" hidden="false" customHeight="false" outlineLevel="0" collapsed="false">
      <c r="A16" s="5" t="s">
        <v>61</v>
      </c>
    </row>
    <row r="17" customFormat="false" ht="15" hidden="false" customHeight="false" outlineLevel="0" collapsed="false">
      <c r="A17" s="5" t="s">
        <v>62</v>
      </c>
    </row>
    <row r="18" customFormat="false" ht="15" hidden="false" customHeight="false" outlineLevel="0" collapsed="false">
      <c r="A18" s="5" t="s">
        <v>63</v>
      </c>
    </row>
    <row r="19" customFormat="false" ht="15" hidden="false" customHeight="false" outlineLevel="0" collapsed="false">
      <c r="A19" s="5" t="s">
        <v>64</v>
      </c>
    </row>
    <row r="20" customFormat="false" ht="15" hidden="false" customHeight="false" outlineLevel="0" collapsed="false">
      <c r="A20" s="5" t="s">
        <v>65</v>
      </c>
    </row>
    <row r="22" customFormat="false" ht="15" hidden="false" customHeight="false" outlineLevel="0" collapsed="false">
      <c r="A22" s="0" t="s">
        <v>66</v>
      </c>
    </row>
  </sheetData>
  <sheetProtection sheet="true"/>
  <conditionalFormatting sqref="G6:G11">
    <cfRule type="expression" priority="2" aboveAverage="0" equalAverage="0" bottom="0" percent="0" rank="0" text="" dxfId="0">
      <formula>AND(ISNUMBER(G6),G6&gt;0)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2026-10-24T23:20:58Z</dcterms:created>
  <dc:creator>openpyxl</dc:creator>
  <dc:description/>
  <dc:language>en-US</dc:language>
  <cp:lastModifiedBy/>
  <dcterms:modified xsi:type="dcterms:W3CDTF">2026-10-24T23:20:58Z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