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tru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olha_Mensal" sheetId="1" state="visible" r:id="rId3"/>
  </sheets>
  <definedNames>
    <definedName function="false" hidden="false" localSheetId="0" name="_xlnm.Print_Area" vbProcedure="false">Folha_Mensal!$A$1:$N$48</definedName>
    <definedName function="false" hidden="false" name="CargaDiaria" vbProcedure="false">Folha_Mensal!$E$6</definedName>
    <definedName function="false" hidden="false" name="MesRef" vbProcedure="false">Folha_Mensal!$E$5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<sst xmlns="http://schemas.openxmlformats.org/spreadsheetml/2006/main" count="41" uniqueCount="41">
  <si>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Razão social</t>
  </si>
  <si>
    <t xml:space="preserve">Comércio Exemplo Ltda.</t>
  </si>
  <si>
    <t xml:space="preserve">Exemplo hipotético — orova.vn</t>
  </si>
  <si>
    <t xml:space="preserve">CNPJ</t>
  </si>
  <si>
    <t xml:space="preserve">00.000.000/0001-00</t>
  </si>
  <si>
    <t xml:space="preserve">A planilha conta horas; não calcula salário, INSS ou FGTS.</t>
  </si>
  <si>
    <t xml:space="preserve">Colaborador:</t>
  </si>
  <si>
    <t xml:space="preserve">Carlos Eduardo Silva</t>
  </si>
  <si>
    <t xml:space="preserve">Cargo:</t>
  </si>
  <si>
    <t xml:space="preserve">Assistente de DP</t>
  </si>
  <si>
    <t xml:space="preserve">Departamento:</t>
  </si>
  <si>
    <t xml:space="preserve">Operações</t>
  </si>
  <si>
    <t xml:space="preserve">Mês de referência:</t>
  </si>
  <si>
    <t xml:space="preserve">Jornada padrão:</t>
  </si>
  <si>
    <t xml:space="preserve">08:00 às 17:48, 1 h de intervalo</t>
  </si>
  <si>
    <t xml:space="preserve">Carga diária:</t>
  </si>
  <si>
    <t xml:space="preserve">Dia</t>
  </si>
  <si>
    <t xml:space="preserve">Dia da semana</t>
  </si>
  <si>
    <t xml:space="preserve">Entrada 1</t>
  </si>
  <si>
    <t xml:space="preserve">Saída intervalo</t>
  </si>
  <si>
    <t xml:space="preserve">Retorno intervalo</t>
  </si>
  <si>
    <t xml:space="preserve">Saída 2</t>
  </si>
  <si>
    <t xml:space="preserve">Total horas</t>
  </si>
  <si>
    <t xml:space="preserve">Jornada prevista</t>
  </si>
  <si>
    <t xml:space="preserve">Saldo banco</t>
  </si>
  <si>
    <t xml:space="preserve">Ocorrências</t>
  </si>
  <si>
    <t xml:space="preserve">Horas extras</t>
  </si>
  <si>
    <t xml:space="preserve">Dom/feriado</t>
  </si>
  <si>
    <t xml:space="preserve">Noturnas (relógio)</t>
  </si>
  <si>
    <t xml:space="preserve">Noturnas (CLT)</t>
  </si>
  <si>
    <t xml:space="preserve">Trabalho em domingo</t>
  </si>
  <si>
    <t xml:space="preserve">Turno noturno 22:00–05:00</t>
  </si>
  <si>
    <t xml:space="preserve">Folga após turno noturno</t>
  </si>
  <si>
    <t xml:space="preserve">Atestado médico</t>
  </si>
  <si>
    <t xml:space="preserve">TOTAL MENSAL:</t>
  </si>
  <si>
    <t xml:space="preserve">Como usar este modelo:</t>
  </si>
  <si>
    <t xml:space="preserve">Células amarelas e creme (cabeçalho, C:F, J, M) são de digitação; as cinzas têm fórmula e estão bloqueadas (Revisão &gt; Desproteger Planilha, sem senha).</t>
  </si>
  <si>
    <t xml:space="preserve">Pasta no sistema de data 1904 (Arquivo &gt; Opções &gt; Avançado): saldos negativos aparecem como -1:00.</t>
  </si>
  <si>
    <t xml:space="preserve">Nomes definidos: MesRef = E5 · CargaDiaria = E6. Para outro colaborador, duplique a aba e troque o cabeçalho.</t>
  </si>
  <si>
    <t xml:space="preserve">Cores: cinza = sábado/domingo · vermelho claro = dia útil sem marcação nem ocorrência · fonte vermelha = mais de 2 h extras · borda laranja = intervalo menor que 1 h em jornada acima de 6 h.</t>
  </si>
  <si>
    <t xml:space="preserve">Feriados: digite 0:00 na Jornada prevista e o total na coluna Dom/feriado. Percentuais e banco de horas: conforme CLT, acordo e convenção coletiva; confirme com o contador.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</si>
</sst>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m\/yyyy"/>
    <numFmt numFmtId="166" formatCode="hh\:mm"/>
    <numFmt numFmtId="167" formatCode="0"/>
    <numFmt numFmtId="168" formatCode="[h]\:mm"/>
  </numFmts>
  <fonts count="10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EAECEF"/>
        <bgColor rgb="FFF3F4F6"/>
      </patternFill>
    </fill>
    <fill>
      <patternFill patternType="solid">
        <fgColor rgb="FFDDE3EA"/>
        <bgColor rgb="FFD9D9D9"/>
      </patternFill>
    </fill>
    <fill>
      <patternFill patternType="solid">
        <fgColor rgb="FFF3F4F6"/>
        <bgColor rgb="FFEAECEF"/>
      </patternFill>
    </fill>
    <fill>
      <patternFill patternType="solid">
        <fgColor rgb="FFFFFBEA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6" fontId="4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9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9D9D9"/>
        </patternFill>
      </fill>
    </dxf>
    <dxf>
      <fill>
        <patternFill>
          <bgColor rgb="FFFBE3E4"/>
        </patternFill>
      </fill>
    </dxf>
    <dxf>
      <font>
        <b val="1"/>
        <color rgb="FFC00000"/>
      </font>
    </dxf>
    <dxf>
      <border diagonalUp="false" diagonalDown="false">
        <left style="medium">
          <color rgb="FFED7D31"/>
        </left>
        <right style="medium">
          <color rgb="FFED7D31"/>
        </right>
        <top style="medium">
          <color rgb="FFED7D31"/>
        </top>
        <bottom style="medium">
          <color rgb="FFED7D31"/>
        </bottom>
        <diagonal/>
      </border>
    </dxf>
  </dxfs>
  <colors>
    <indexedColors>
      <rgbColor rgb="FF000000"/>
      <rgbColor rgb="FFFFFBEA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2B3"/>
      <rgbColor rgb="FFEAEC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DDE3EA"/>
      <rgbColor rgb="FFFFFF99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ED7D31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7"/>
    <col collapsed="false" customWidth="true" hidden="false" outlineLevel="0" max="6" min="6" style="0" width="15"/>
    <col collapsed="false" customWidth="true" hidden="false" outlineLevel="0" max="7" min="7" style="0" width="9.51"/>
    <col collapsed="false" customWidth="true" hidden="false" outlineLevel="0" max="8" min="8" style="0" width="10"/>
    <col collapsed="false" customWidth="true" hidden="false" outlineLevel="0" max="9" min="9" style="0" width="9.51"/>
    <col collapsed="false" customWidth="true" hidden="false" outlineLevel="0" max="10" min="10" style="0" width="26"/>
    <col collapsed="false" customWidth="true" hidden="false" outlineLevel="0" max="11" min="11" style="0" width="9.51"/>
    <col collapsed="false" customWidth="true" hidden="false" outlineLevel="0" max="12" min="12" style="0" width="10"/>
    <col collapsed="false" customWidth="true" hidden="false" outlineLevel="0" max="14" min="13" style="0" width="10.51"/>
  </cols>
  <sheetData>
    <row r="1" customFormat="false" ht="15" hidden="false" customHeight="false" outlineLevel="0" collapsed="false">
      <c r="A1" s="1" t="s">
        <v>0</v>
      </c>
      <c r="B1" s="2" t="s">
        <v>1</v>
      </c>
      <c r="H1" s="3" t="s">
        <v>2</v>
      </c>
    </row>
    <row r="2" customFormat="false" ht="15" hidden="false" customHeight="false" outlineLevel="0" collapsed="false">
      <c r="A2" s="1" t="s">
        <v>3</v>
      </c>
      <c r="B2" s="2" t="s">
        <v>4</v>
      </c>
      <c r="H2" s="4" t="s">
        <v>5</v>
      </c>
    </row>
    <row r="4" customFormat="false" ht="15" hidden="false" customHeight="false" outlineLevel="0" collapsed="false">
      <c r="A4" s="1" t="s">
        <v>6</v>
      </c>
      <c r="B4" s="2" t="s">
        <v>7</v>
      </c>
      <c r="D4" s="1" t="s">
        <v>8</v>
      </c>
      <c r="E4" s="2" t="s">
        <v>9</v>
      </c>
    </row>
    <row r="5" customFormat="false" ht="15" hidden="false" customHeight="false" outlineLevel="0" collapsed="false">
      <c r="A5" s="1" t="s">
        <v>10</v>
      </c>
      <c r="B5" s="2" t="s">
        <v>11</v>
      </c>
      <c r="D5" s="1" t="s">
        <v>12</v>
      </c>
      <c r="E5" s="5" t="n">
        <v>44620</v>
      </c>
    </row>
    <row r="6" customFormat="false" ht="15" hidden="false" customHeight="false" outlineLevel="0" collapsed="false">
      <c r="A6" s="1" t="s">
        <v>13</v>
      </c>
      <c r="B6" s="2" t="s">
        <v>14</v>
      </c>
      <c r="D6" s="1" t="s">
        <v>15</v>
      </c>
      <c r="E6" s="6" t="n">
        <v>0.366666666666667</v>
      </c>
    </row>
    <row r="8" customFormat="false" ht="30" hidden="false" customHeight="true" outlineLevel="0" collapsed="false">
      <c r="A8" s="7" t="s">
        <v>16</v>
      </c>
      <c r="B8" s="8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8" t="s">
        <v>22</v>
      </c>
      <c r="H8" s="8" t="s">
        <v>23</v>
      </c>
      <c r="I8" s="8" t="s">
        <v>24</v>
      </c>
      <c r="J8" s="7" t="s">
        <v>25</v>
      </c>
      <c r="K8" s="8" t="s">
        <v>26</v>
      </c>
      <c r="L8" s="8" t="s">
        <v>27</v>
      </c>
      <c r="M8" s="7" t="s">
        <v>28</v>
      </c>
      <c r="N8" s="8" t="s">
        <v>29</v>
      </c>
    </row>
    <row r="9" customFormat="false" ht="15" hidden="false" customHeight="true" outlineLevel="0" collapsed="false">
      <c r="A9" s="9" t="n">
        <v>1</v>
      </c>
      <c r="B9" s="10" t="str">
        <f aca="false">IF(A9="","",TEXT(DATE(YEAR(MesRef),MONTH(MesRef),A9),"ddd"))</f>
        <v>dom</v>
      </c>
      <c r="C9" s="11"/>
      <c r="D9" s="11"/>
      <c r="E9" s="11"/>
      <c r="F9" s="11"/>
      <c r="G9" s="12" t="n">
        <f aca="false">IF(AND(C9&lt;&gt;"",F9&lt;&gt;""),MOD(F9-C9,1)-MOD(E9-D9,1),0)</f>
        <v>0</v>
      </c>
      <c r="H9" s="12" t="n">
        <f aca="false">IF(OR(B9="",B9="sáb",B9="dom"),0,CargaDiaria)</f>
        <v>0</v>
      </c>
      <c r="I9" s="12" t="n">
        <f aca="false">IF(C9="",0,G9-H9)</f>
        <v>0</v>
      </c>
      <c r="J9" s="13"/>
      <c r="K9" s="12" t="n">
        <f aca="false">IF(AND(B9&lt;&gt;"dom",I9&gt;0),I9,0)</f>
        <v>0</v>
      </c>
      <c r="L9" s="12" t="n">
        <f aca="false">IF(B9="dom",G9,0)</f>
        <v>0</v>
      </c>
      <c r="M9" s="14"/>
      <c r="N9" s="12" t="n">
        <f aca="false">M9*60/52.5</f>
        <v>0</v>
      </c>
    </row>
    <row r="10" customFormat="false" ht="15" hidden="false" customHeight="true" outlineLevel="0" collapsed="false">
      <c r="A10" s="9" t="n">
        <v>2</v>
      </c>
      <c r="B10" s="10" t="str">
        <f aca="false">IF(A10="","",TEXT(DATE(YEAR(MesRef),MONTH(MesRef),A10),"ddd"))</f>
        <v>seg</v>
      </c>
      <c r="C10" s="11" t="n">
        <v>0.333333333333333</v>
      </c>
      <c r="D10" s="11" t="n">
        <v>0.5</v>
      </c>
      <c r="E10" s="11" t="n">
        <v>0.541666666666667</v>
      </c>
      <c r="F10" s="11" t="n">
        <v>0.741666666666667</v>
      </c>
      <c r="G10" s="12" t="n">
        <f aca="false">IF(AND(C10&lt;&gt;"",F10&lt;&gt;""),MOD(F10-C10,1)-MOD(E10-D10,1),0)</f>
        <v>0.366666666666667</v>
      </c>
      <c r="H10" s="12" t="n">
        <f aca="false">IF(OR(B10="",B10="sáb",B10="dom"),0,CargaDiaria)</f>
        <v>0.366666666666667</v>
      </c>
      <c r="I10" s="12" t="n">
        <f aca="false">IF(C10="",0,G10-H10)</f>
        <v>0</v>
      </c>
      <c r="J10" s="13"/>
      <c r="K10" s="12" t="n">
        <f aca="false">IF(AND(B10&lt;&gt;"dom",I10&gt;0),I10,0)</f>
        <v>0</v>
      </c>
      <c r="L10" s="12" t="n">
        <f aca="false">IF(B10="dom",G10,0)</f>
        <v>0</v>
      </c>
      <c r="M10" s="14"/>
      <c r="N10" s="12" t="n">
        <f aca="false">M10*60/52.5</f>
        <v>0</v>
      </c>
    </row>
    <row r="11" customFormat="false" ht="15" hidden="false" customHeight="true" outlineLevel="0" collapsed="false">
      <c r="A11" s="9" t="n">
        <v>3</v>
      </c>
      <c r="B11" s="10" t="str">
        <f aca="false">IF(A11="","",TEXT(DATE(YEAR(MesRef),MONTH(MesRef),A11),"ddd"))</f>
        <v>ter</v>
      </c>
      <c r="C11" s="11" t="n">
        <v>0.336805555555556</v>
      </c>
      <c r="D11" s="11" t="n">
        <v>0.501388888888889</v>
      </c>
      <c r="E11" s="11" t="n">
        <v>0.541666666666667</v>
      </c>
      <c r="F11" s="11" t="n">
        <v>0.75</v>
      </c>
      <c r="G11" s="12" t="n">
        <f aca="false">IF(AND(C11&lt;&gt;"",F11&lt;&gt;""),MOD(F11-C11,1)-MOD(E11-D11,1),0)</f>
        <v>0.372916666666667</v>
      </c>
      <c r="H11" s="12" t="n">
        <f aca="false">IF(OR(B11="",B11="sáb",B11="dom"),0,CargaDiaria)</f>
        <v>0.366666666666667</v>
      </c>
      <c r="I11" s="12" t="n">
        <f aca="false">IF(C11="",0,G11-H11)</f>
        <v>0.00625</v>
      </c>
      <c r="J11" s="13"/>
      <c r="K11" s="12" t="n">
        <f aca="false">IF(AND(B11&lt;&gt;"dom",I11&gt;0),I11,0)</f>
        <v>0.00625</v>
      </c>
      <c r="L11" s="12" t="n">
        <f aca="false">IF(B11="dom",G11,0)</f>
        <v>0</v>
      </c>
      <c r="M11" s="14"/>
      <c r="N11" s="12" t="n">
        <f aca="false">M11*60/52.5</f>
        <v>0</v>
      </c>
    </row>
    <row r="12" customFormat="false" ht="15" hidden="false" customHeight="true" outlineLevel="0" collapsed="false">
      <c r="A12" s="9" t="n">
        <v>4</v>
      </c>
      <c r="B12" s="10" t="str">
        <f aca="false">IF(A12="","",TEXT(DATE(YEAR(MesRef),MONTH(MesRef),A12),"ddd"))</f>
        <v>qua</v>
      </c>
      <c r="C12" s="11" t="n">
        <v>0.333333333333333</v>
      </c>
      <c r="D12" s="11" t="n">
        <v>0.5</v>
      </c>
      <c r="E12" s="11" t="n">
        <v>0.541666666666667</v>
      </c>
      <c r="F12" s="11" t="n">
        <v>0.741666666666667</v>
      </c>
      <c r="G12" s="12" t="n">
        <f aca="false">IF(AND(C12&lt;&gt;"",F12&lt;&gt;""),MOD(F12-C12,1)-MOD(E12-D12,1),0)</f>
        <v>0.366666666666667</v>
      </c>
      <c r="H12" s="12" t="n">
        <f aca="false">IF(OR(B12="",B12="sáb",B12="dom"),0,CargaDiaria)</f>
        <v>0.366666666666667</v>
      </c>
      <c r="I12" s="12" t="n">
        <f aca="false">IF(C12="",0,G12-H12)</f>
        <v>0</v>
      </c>
      <c r="J12" s="13"/>
      <c r="K12" s="12" t="n">
        <f aca="false">IF(AND(B12&lt;&gt;"dom",I12&gt;0),I12,0)</f>
        <v>0</v>
      </c>
      <c r="L12" s="12" t="n">
        <f aca="false">IF(B12="dom",G12,0)</f>
        <v>0</v>
      </c>
      <c r="M12" s="14"/>
      <c r="N12" s="12" t="n">
        <f aca="false">M12*60/52.5</f>
        <v>0</v>
      </c>
    </row>
    <row r="13" customFormat="false" ht="15" hidden="false" customHeight="true" outlineLevel="0" collapsed="false">
      <c r="A13" s="9" t="n">
        <v>5</v>
      </c>
      <c r="B13" s="10" t="str">
        <f aca="false">IF(A13="","",TEXT(DATE(YEAR(MesRef),MONTH(MesRef),A13),"ddd"))</f>
        <v>qui</v>
      </c>
      <c r="C13" s="11" t="n">
        <v>0.333333333333333</v>
      </c>
      <c r="D13" s="11" t="n">
        <v>0.5</v>
      </c>
      <c r="E13" s="11" t="n">
        <v>0.541666666666667</v>
      </c>
      <c r="F13" s="11" t="n">
        <v>0.741666666666667</v>
      </c>
      <c r="G13" s="12" t="n">
        <f aca="false">IF(AND(C13&lt;&gt;"",F13&lt;&gt;""),MOD(F13-C13,1)-MOD(E13-D13,1),0)</f>
        <v>0.366666666666667</v>
      </c>
      <c r="H13" s="12" t="n">
        <f aca="false">IF(OR(B13="",B13="sáb",B13="dom"),0,CargaDiaria)</f>
        <v>0.366666666666667</v>
      </c>
      <c r="I13" s="12" t="n">
        <f aca="false">IF(C13="",0,G13-H13)</f>
        <v>0</v>
      </c>
      <c r="J13" s="13"/>
      <c r="K13" s="12" t="n">
        <f aca="false">IF(AND(B13&lt;&gt;"dom",I13&gt;0),I13,0)</f>
        <v>0</v>
      </c>
      <c r="L13" s="12" t="n">
        <f aca="false">IF(B13="dom",G13,0)</f>
        <v>0</v>
      </c>
      <c r="M13" s="14"/>
      <c r="N13" s="12" t="n">
        <f aca="false">M13*60/52.5</f>
        <v>0</v>
      </c>
    </row>
    <row r="14" customFormat="false" ht="15" hidden="false" customHeight="true" outlineLevel="0" collapsed="false">
      <c r="A14" s="9" t="n">
        <v>6</v>
      </c>
      <c r="B14" s="10" t="str">
        <f aca="false">IF(A14="","",TEXT(DATE(YEAR(MesRef),MONTH(MesRef),A14),"ddd"))</f>
        <v>sex</v>
      </c>
      <c r="C14" s="11" t="n">
        <v>0.333333333333333</v>
      </c>
      <c r="D14" s="11" t="n">
        <v>0.5</v>
      </c>
      <c r="E14" s="11" t="n">
        <v>0.541666666666667</v>
      </c>
      <c r="F14" s="11" t="n">
        <v>0.741666666666667</v>
      </c>
      <c r="G14" s="12" t="n">
        <f aca="false">IF(AND(C14&lt;&gt;"",F14&lt;&gt;""),MOD(F14-C14,1)-MOD(E14-D14,1),0)</f>
        <v>0.366666666666667</v>
      </c>
      <c r="H14" s="12" t="n">
        <f aca="false">IF(OR(B14="",B14="sáb",B14="dom"),0,CargaDiaria)</f>
        <v>0.366666666666667</v>
      </c>
      <c r="I14" s="12" t="n">
        <f aca="false">IF(C14="",0,G14-H14)</f>
        <v>0</v>
      </c>
      <c r="J14" s="13"/>
      <c r="K14" s="12" t="n">
        <f aca="false">IF(AND(B14&lt;&gt;"dom",I14&gt;0),I14,0)</f>
        <v>0</v>
      </c>
      <c r="L14" s="12" t="n">
        <f aca="false">IF(B14="dom",G14,0)</f>
        <v>0</v>
      </c>
      <c r="M14" s="14"/>
      <c r="N14" s="12" t="n">
        <f aca="false">M14*60/52.5</f>
        <v>0</v>
      </c>
    </row>
    <row r="15" customFormat="false" ht="15" hidden="false" customHeight="true" outlineLevel="0" collapsed="false">
      <c r="A15" s="9" t="n">
        <v>7</v>
      </c>
      <c r="B15" s="10" t="str">
        <f aca="false">IF(A15="","",TEXT(DATE(YEAR(MesRef),MONTH(MesRef),A15),"ddd"))</f>
        <v>sáb</v>
      </c>
      <c r="C15" s="11"/>
      <c r="D15" s="11"/>
      <c r="E15" s="11"/>
      <c r="F15" s="11"/>
      <c r="G15" s="12" t="n">
        <f aca="false">IF(AND(C15&lt;&gt;"",F15&lt;&gt;""),MOD(F15-C15,1)-MOD(E15-D15,1),0)</f>
        <v>0</v>
      </c>
      <c r="H15" s="12" t="n">
        <f aca="false">IF(OR(B15="",B15="sáb",B15="dom"),0,CargaDiaria)</f>
        <v>0</v>
      </c>
      <c r="I15" s="12" t="n">
        <f aca="false">IF(C15="",0,G15-H15)</f>
        <v>0</v>
      </c>
      <c r="J15" s="13"/>
      <c r="K15" s="12" t="n">
        <f aca="false">IF(AND(B15&lt;&gt;"dom",I15&gt;0),I15,0)</f>
        <v>0</v>
      </c>
      <c r="L15" s="12" t="n">
        <f aca="false">IF(B15="dom",G15,0)</f>
        <v>0</v>
      </c>
      <c r="M15" s="14"/>
      <c r="N15" s="12" t="n">
        <f aca="false">M15*60/52.5</f>
        <v>0</v>
      </c>
    </row>
    <row r="16" customFormat="false" ht="15" hidden="false" customHeight="true" outlineLevel="0" collapsed="false">
      <c r="A16" s="9" t="n">
        <v>8</v>
      </c>
      <c r="B16" s="10" t="str">
        <f aca="false">IF(A16="","",TEXT(DATE(YEAR(MesRef),MONTH(MesRef),A16),"ddd"))</f>
        <v>dom</v>
      </c>
      <c r="C16" s="11"/>
      <c r="D16" s="11"/>
      <c r="E16" s="11"/>
      <c r="F16" s="11"/>
      <c r="G16" s="12" t="n">
        <f aca="false">IF(AND(C16&lt;&gt;"",F16&lt;&gt;""),MOD(F16-C16,1)-MOD(E16-D16,1),0)</f>
        <v>0</v>
      </c>
      <c r="H16" s="12" t="n">
        <f aca="false">IF(OR(B16="",B16="sáb",B16="dom"),0,CargaDiaria)</f>
        <v>0</v>
      </c>
      <c r="I16" s="12" t="n">
        <f aca="false">IF(C16="",0,G16-H16)</f>
        <v>0</v>
      </c>
      <c r="J16" s="13"/>
      <c r="K16" s="12" t="n">
        <f aca="false">IF(AND(B16&lt;&gt;"dom",I16&gt;0),I16,0)</f>
        <v>0</v>
      </c>
      <c r="L16" s="12" t="n">
        <f aca="false">IF(B16="dom",G16,0)</f>
        <v>0</v>
      </c>
      <c r="M16" s="14"/>
      <c r="N16" s="12" t="n">
        <f aca="false">M16*60/52.5</f>
        <v>0</v>
      </c>
    </row>
    <row r="17" customFormat="false" ht="15" hidden="false" customHeight="true" outlineLevel="0" collapsed="false">
      <c r="A17" s="9" t="n">
        <v>9</v>
      </c>
      <c r="B17" s="10" t="str">
        <f aca="false">IF(A17="","",TEXT(DATE(YEAR(MesRef),MONTH(MesRef),A17),"ddd"))</f>
        <v>seg</v>
      </c>
      <c r="C17" s="11" t="n">
        <v>0.333333333333333</v>
      </c>
      <c r="D17" s="11" t="n">
        <v>0.5</v>
      </c>
      <c r="E17" s="11" t="n">
        <v>0.541666666666667</v>
      </c>
      <c r="F17" s="11" t="n">
        <v>0.741666666666667</v>
      </c>
      <c r="G17" s="12" t="n">
        <f aca="false">IF(AND(C17&lt;&gt;"",F17&lt;&gt;""),MOD(F17-C17,1)-MOD(E17-D17,1),0)</f>
        <v>0.366666666666667</v>
      </c>
      <c r="H17" s="12" t="n">
        <f aca="false">IF(OR(B17="",B17="sáb",B17="dom"),0,CargaDiaria)</f>
        <v>0.366666666666667</v>
      </c>
      <c r="I17" s="12" t="n">
        <f aca="false">IF(C17="",0,G17-H17)</f>
        <v>0</v>
      </c>
      <c r="J17" s="13"/>
      <c r="K17" s="12" t="n">
        <f aca="false">IF(AND(B17&lt;&gt;"dom",I17&gt;0),I17,0)</f>
        <v>0</v>
      </c>
      <c r="L17" s="12" t="n">
        <f aca="false">IF(B17="dom",G17,0)</f>
        <v>0</v>
      </c>
      <c r="M17" s="14"/>
      <c r="N17" s="12" t="n">
        <f aca="false">M17*60/52.5</f>
        <v>0</v>
      </c>
    </row>
    <row r="18" customFormat="false" ht="15" hidden="false" customHeight="true" outlineLevel="0" collapsed="false">
      <c r="A18" s="9" t="n">
        <v>10</v>
      </c>
      <c r="B18" s="10" t="str">
        <f aca="false">IF(A18="","",TEXT(DATE(YEAR(MesRef),MONTH(MesRef),A18),"ddd"))</f>
        <v>ter</v>
      </c>
      <c r="C18" s="11" t="n">
        <v>0.333333333333333</v>
      </c>
      <c r="D18" s="11" t="n">
        <v>0.5</v>
      </c>
      <c r="E18" s="11" t="n">
        <v>0.541666666666667</v>
      </c>
      <c r="F18" s="11" t="n">
        <v>0.7625</v>
      </c>
      <c r="G18" s="12" t="n">
        <f aca="false">IF(AND(C18&lt;&gt;"",F18&lt;&gt;""),MOD(F18-C18,1)-MOD(E18-D18,1),0)</f>
        <v>0.3875</v>
      </c>
      <c r="H18" s="12" t="n">
        <f aca="false">IF(OR(B18="",B18="sáb",B18="dom"),0,CargaDiaria)</f>
        <v>0.366666666666667</v>
      </c>
      <c r="I18" s="12" t="n">
        <f aca="false">IF(C18="",0,G18-H18)</f>
        <v>0.0208333333333333</v>
      </c>
      <c r="J18" s="13"/>
      <c r="K18" s="12" t="n">
        <f aca="false">IF(AND(B18&lt;&gt;"dom",I18&gt;0),I18,0)</f>
        <v>0.0208333333333333</v>
      </c>
      <c r="L18" s="12" t="n">
        <f aca="false">IF(B18="dom",G18,0)</f>
        <v>0</v>
      </c>
      <c r="M18" s="14"/>
      <c r="N18" s="12" t="n">
        <f aca="false">M18*60/52.5</f>
        <v>0</v>
      </c>
    </row>
    <row r="19" customFormat="false" ht="15" hidden="false" customHeight="true" outlineLevel="0" collapsed="false">
      <c r="A19" s="9" t="n">
        <v>11</v>
      </c>
      <c r="B19" s="10" t="str">
        <f aca="false">IF(A19="","",TEXT(DATE(YEAR(MesRef),MONTH(MesRef),A19),"ddd"))</f>
        <v>qua</v>
      </c>
      <c r="C19" s="11" t="n">
        <v>0.333333333333333</v>
      </c>
      <c r="D19" s="11" t="n">
        <v>0.5</v>
      </c>
      <c r="E19" s="11" t="n">
        <v>0.541666666666667</v>
      </c>
      <c r="F19" s="11" t="n">
        <v>0.7</v>
      </c>
      <c r="G19" s="12" t="n">
        <f aca="false">IF(AND(C19&lt;&gt;"",F19&lt;&gt;""),MOD(F19-C19,1)-MOD(E19-D19,1),0)</f>
        <v>0.325</v>
      </c>
      <c r="H19" s="12" t="n">
        <f aca="false">IF(OR(B19="",B19="sáb",B19="dom"),0,CargaDiaria)</f>
        <v>0.366666666666667</v>
      </c>
      <c r="I19" s="12" t="n">
        <f aca="false">IF(C19="",0,G19-H19)</f>
        <v>-0.0416666666666667</v>
      </c>
      <c r="J19" s="13"/>
      <c r="K19" s="12" t="n">
        <f aca="false">IF(AND(B19&lt;&gt;"dom",I19&gt;0),I19,0)</f>
        <v>0</v>
      </c>
      <c r="L19" s="12" t="n">
        <f aca="false">IF(B19="dom",G19,0)</f>
        <v>0</v>
      </c>
      <c r="M19" s="14"/>
      <c r="N19" s="12" t="n">
        <f aca="false">M19*60/52.5</f>
        <v>0</v>
      </c>
    </row>
    <row r="20" customFormat="false" ht="15" hidden="false" customHeight="true" outlineLevel="0" collapsed="false">
      <c r="A20" s="9" t="n">
        <v>12</v>
      </c>
      <c r="B20" s="10" t="str">
        <f aca="false">IF(A20="","",TEXT(DATE(YEAR(MesRef),MONTH(MesRef),A20),"ddd"))</f>
        <v>qui</v>
      </c>
      <c r="C20" s="11" t="n">
        <v>0.333333333333333</v>
      </c>
      <c r="D20" s="11" t="n">
        <v>0.5</v>
      </c>
      <c r="E20" s="11" t="n">
        <v>0.541666666666667</v>
      </c>
      <c r="F20" s="11" t="n">
        <v>0.741666666666667</v>
      </c>
      <c r="G20" s="12" t="n">
        <f aca="false">IF(AND(C20&lt;&gt;"",F20&lt;&gt;""),MOD(F20-C20,1)-MOD(E20-D20,1),0)</f>
        <v>0.366666666666667</v>
      </c>
      <c r="H20" s="12" t="n">
        <f aca="false">IF(OR(B20="",B20="sáb",B20="dom"),0,CargaDiaria)</f>
        <v>0.366666666666667</v>
      </c>
      <c r="I20" s="12" t="n">
        <f aca="false">IF(C20="",0,G20-H20)</f>
        <v>0</v>
      </c>
      <c r="J20" s="13"/>
      <c r="K20" s="12" t="n">
        <f aca="false">IF(AND(B20&lt;&gt;"dom",I20&gt;0),I20,0)</f>
        <v>0</v>
      </c>
      <c r="L20" s="12" t="n">
        <f aca="false">IF(B20="dom",G20,0)</f>
        <v>0</v>
      </c>
      <c r="M20" s="14"/>
      <c r="N20" s="12" t="n">
        <f aca="false">M20*60/52.5</f>
        <v>0</v>
      </c>
    </row>
    <row r="21" customFormat="false" ht="15" hidden="false" customHeight="true" outlineLevel="0" collapsed="false">
      <c r="A21" s="9" t="n">
        <v>13</v>
      </c>
      <c r="B21" s="10" t="str">
        <f aca="false">IF(A21="","",TEXT(DATE(YEAR(MesRef),MONTH(MesRef),A21),"ddd"))</f>
        <v>sex</v>
      </c>
      <c r="C21" s="11" t="n">
        <v>0.333333333333333</v>
      </c>
      <c r="D21" s="11" t="n">
        <v>0.5</v>
      </c>
      <c r="E21" s="11" t="n">
        <v>0.541666666666667</v>
      </c>
      <c r="F21" s="11" t="n">
        <v>0.825</v>
      </c>
      <c r="G21" s="12" t="n">
        <f aca="false">IF(AND(C21&lt;&gt;"",F21&lt;&gt;""),MOD(F21-C21,1)-MOD(E21-D21,1),0)</f>
        <v>0.45</v>
      </c>
      <c r="H21" s="12" t="n">
        <f aca="false">IF(OR(B21="",B21="sáb",B21="dom"),0,CargaDiaria)</f>
        <v>0.366666666666667</v>
      </c>
      <c r="I21" s="12" t="n">
        <f aca="false">IF(C21="",0,G21-H21)</f>
        <v>0.0833333333333333</v>
      </c>
      <c r="J21" s="13"/>
      <c r="K21" s="12" t="n">
        <f aca="false">IF(AND(B21&lt;&gt;"dom",I21&gt;0),I21,0)</f>
        <v>0.0833333333333333</v>
      </c>
      <c r="L21" s="12" t="n">
        <f aca="false">IF(B21="dom",G21,0)</f>
        <v>0</v>
      </c>
      <c r="M21" s="14"/>
      <c r="N21" s="12" t="n">
        <f aca="false">M21*60/52.5</f>
        <v>0</v>
      </c>
    </row>
    <row r="22" customFormat="false" ht="15" hidden="false" customHeight="true" outlineLevel="0" collapsed="false">
      <c r="A22" s="9" t="n">
        <v>14</v>
      </c>
      <c r="B22" s="10" t="str">
        <f aca="false">IF(A22="","",TEXT(DATE(YEAR(MesRef),MONTH(MesRef),A22),"ddd"))</f>
        <v>sáb</v>
      </c>
      <c r="C22" s="11"/>
      <c r="D22" s="11"/>
      <c r="E22" s="11"/>
      <c r="F22" s="11"/>
      <c r="G22" s="12" t="n">
        <f aca="false">IF(AND(C22&lt;&gt;"",F22&lt;&gt;""),MOD(F22-C22,1)-MOD(E22-D22,1),0)</f>
        <v>0</v>
      </c>
      <c r="H22" s="12" t="n">
        <f aca="false">IF(OR(B22="",B22="sáb",B22="dom"),0,CargaDiaria)</f>
        <v>0</v>
      </c>
      <c r="I22" s="12" t="n">
        <f aca="false">IF(C22="",0,G22-H22)</f>
        <v>0</v>
      </c>
      <c r="J22" s="13"/>
      <c r="K22" s="12" t="n">
        <f aca="false">IF(AND(B22&lt;&gt;"dom",I22&gt;0),I22,0)</f>
        <v>0</v>
      </c>
      <c r="L22" s="12" t="n">
        <f aca="false">IF(B22="dom",G22,0)</f>
        <v>0</v>
      </c>
      <c r="M22" s="14"/>
      <c r="N22" s="12" t="n">
        <f aca="false">M22*60/52.5</f>
        <v>0</v>
      </c>
    </row>
    <row r="23" customFormat="false" ht="15" hidden="false" customHeight="true" outlineLevel="0" collapsed="false">
      <c r="A23" s="9" t="n">
        <v>15</v>
      </c>
      <c r="B23" s="10" t="str">
        <f aca="false">IF(A23="","",TEXT(DATE(YEAR(MesRef),MONTH(MesRef),A23),"ddd"))</f>
        <v>dom</v>
      </c>
      <c r="C23" s="11" t="n">
        <v>0.333333333333333</v>
      </c>
      <c r="D23" s="11"/>
      <c r="E23" s="11"/>
      <c r="F23" s="11" t="n">
        <v>0.583333333333333</v>
      </c>
      <c r="G23" s="12" t="n">
        <f aca="false">IF(AND(C23&lt;&gt;"",F23&lt;&gt;""),MOD(F23-C23,1)-MOD(E23-D23,1),0)</f>
        <v>0.25</v>
      </c>
      <c r="H23" s="12" t="n">
        <f aca="false">IF(OR(B23="",B23="sáb",B23="dom"),0,CargaDiaria)</f>
        <v>0</v>
      </c>
      <c r="I23" s="12" t="n">
        <f aca="false">IF(C23="",0,G23-H23)</f>
        <v>0.25</v>
      </c>
      <c r="J23" s="13" t="s">
        <v>30</v>
      </c>
      <c r="K23" s="12" t="n">
        <f aca="false">IF(AND(B23&lt;&gt;"dom",I23&gt;0),I23,0)</f>
        <v>0</v>
      </c>
      <c r="L23" s="12" t="n">
        <f aca="false">IF(B23="dom",G23,0)</f>
        <v>0.25</v>
      </c>
      <c r="M23" s="14"/>
      <c r="N23" s="12" t="n">
        <f aca="false">M23*60/52.5</f>
        <v>0</v>
      </c>
    </row>
    <row r="24" customFormat="false" ht="15" hidden="false" customHeight="true" outlineLevel="0" collapsed="false">
      <c r="A24" s="9" t="n">
        <v>16</v>
      </c>
      <c r="B24" s="10" t="str">
        <f aca="false">IF(A24="","",TEXT(DATE(YEAR(MesRef),MONTH(MesRef),A24),"ddd"))</f>
        <v>seg</v>
      </c>
      <c r="C24" s="11" t="n">
        <v>0.916666666666667</v>
      </c>
      <c r="D24" s="11"/>
      <c r="E24" s="11"/>
      <c r="F24" s="11" t="n">
        <v>0.208333333333333</v>
      </c>
      <c r="G24" s="12" t="n">
        <f aca="false">IF(AND(C24&lt;&gt;"",F24&lt;&gt;""),MOD(F24-C24,1)-MOD(E24-D24,1),0)</f>
        <v>0.291666666666667</v>
      </c>
      <c r="H24" s="12" t="n">
        <f aca="false">IF(OR(B24="",B24="sáb",B24="dom"),0,CargaDiaria)</f>
        <v>0.366666666666667</v>
      </c>
      <c r="I24" s="12" t="n">
        <f aca="false">IF(C24="",0,G24-H24)</f>
        <v>-0.075</v>
      </c>
      <c r="J24" s="13" t="s">
        <v>31</v>
      </c>
      <c r="K24" s="12" t="n">
        <f aca="false">IF(AND(B24&lt;&gt;"dom",I24&gt;0),I24,0)</f>
        <v>0</v>
      </c>
      <c r="L24" s="12" t="n">
        <f aca="false">IF(B24="dom",G24,0)</f>
        <v>0</v>
      </c>
      <c r="M24" s="14" t="n">
        <v>0.291666666666667</v>
      </c>
      <c r="N24" s="12" t="n">
        <f aca="false">M24*60/52.5</f>
        <v>0.333333333333333</v>
      </c>
    </row>
    <row r="25" customFormat="false" ht="15" hidden="false" customHeight="true" outlineLevel="0" collapsed="false">
      <c r="A25" s="9" t="n">
        <v>17</v>
      </c>
      <c r="B25" s="10" t="str">
        <f aca="false">IF(A25="","",TEXT(DATE(YEAR(MesRef),MONTH(MesRef),A25),"ddd"))</f>
        <v>ter</v>
      </c>
      <c r="C25" s="11"/>
      <c r="D25" s="11"/>
      <c r="E25" s="11"/>
      <c r="F25" s="11"/>
      <c r="G25" s="12" t="n">
        <f aca="false">IF(AND(C25&lt;&gt;"",F25&lt;&gt;""),MOD(F25-C25,1)-MOD(E25-D25,1),0)</f>
        <v>0</v>
      </c>
      <c r="H25" s="12" t="n">
        <f aca="false">IF(OR(B25="",B25="sáb",B25="dom"),0,CargaDiaria)</f>
        <v>0.366666666666667</v>
      </c>
      <c r="I25" s="12" t="n">
        <f aca="false">IF(C25="",0,G25-H25)</f>
        <v>0</v>
      </c>
      <c r="J25" s="13" t="s">
        <v>32</v>
      </c>
      <c r="K25" s="12" t="n">
        <f aca="false">IF(AND(B25&lt;&gt;"dom",I25&gt;0),I25,0)</f>
        <v>0</v>
      </c>
      <c r="L25" s="12" t="n">
        <f aca="false">IF(B25="dom",G25,0)</f>
        <v>0</v>
      </c>
      <c r="M25" s="14"/>
      <c r="N25" s="12" t="n">
        <f aca="false">M25*60/52.5</f>
        <v>0</v>
      </c>
    </row>
    <row r="26" customFormat="false" ht="15" hidden="false" customHeight="true" outlineLevel="0" collapsed="false">
      <c r="A26" s="9" t="n">
        <v>18</v>
      </c>
      <c r="B26" s="10" t="str">
        <f aca="false">IF(A26="","",TEXT(DATE(YEAR(MesRef),MONTH(MesRef),A26),"ddd"))</f>
        <v>qua</v>
      </c>
      <c r="C26" s="11" t="n">
        <v>0.333333333333333</v>
      </c>
      <c r="D26" s="11" t="n">
        <v>0.5</v>
      </c>
      <c r="E26" s="11" t="n">
        <v>0.541666666666667</v>
      </c>
      <c r="F26" s="11" t="n">
        <v>0.741666666666667</v>
      </c>
      <c r="G26" s="12" t="n">
        <f aca="false">IF(AND(C26&lt;&gt;"",F26&lt;&gt;""),MOD(F26-C26,1)-MOD(E26-D26,1),0)</f>
        <v>0.366666666666667</v>
      </c>
      <c r="H26" s="12" t="n">
        <f aca="false">IF(OR(B26="",B26="sáb",B26="dom"),0,CargaDiaria)</f>
        <v>0.366666666666667</v>
      </c>
      <c r="I26" s="12" t="n">
        <f aca="false">IF(C26="",0,G26-H26)</f>
        <v>0</v>
      </c>
      <c r="J26" s="13"/>
      <c r="K26" s="12" t="n">
        <f aca="false">IF(AND(B26&lt;&gt;"dom",I26&gt;0),I26,0)</f>
        <v>0</v>
      </c>
      <c r="L26" s="12" t="n">
        <f aca="false">IF(B26="dom",G26,0)</f>
        <v>0</v>
      </c>
      <c r="M26" s="14"/>
      <c r="N26" s="12" t="n">
        <f aca="false">M26*60/52.5</f>
        <v>0</v>
      </c>
    </row>
    <row r="27" customFormat="false" ht="15" hidden="false" customHeight="true" outlineLevel="0" collapsed="false">
      <c r="A27" s="9" t="n">
        <v>19</v>
      </c>
      <c r="B27" s="10" t="str">
        <f aca="false">IF(A27="","",TEXT(DATE(YEAR(MesRef),MONTH(MesRef),A27),"ddd"))</f>
        <v>qui</v>
      </c>
      <c r="C27" s="11" t="n">
        <v>0.333333333333333</v>
      </c>
      <c r="D27" s="11" t="n">
        <v>0.5</v>
      </c>
      <c r="E27" s="11" t="n">
        <v>0.541666666666667</v>
      </c>
      <c r="F27" s="11" t="n">
        <v>0.741666666666667</v>
      </c>
      <c r="G27" s="12" t="n">
        <f aca="false">IF(AND(C27&lt;&gt;"",F27&lt;&gt;""),MOD(F27-C27,1)-MOD(E27-D27,1),0)</f>
        <v>0.366666666666667</v>
      </c>
      <c r="H27" s="12" t="n">
        <f aca="false">IF(OR(B27="",B27="sáb",B27="dom"),0,CargaDiaria)</f>
        <v>0.366666666666667</v>
      </c>
      <c r="I27" s="12" t="n">
        <f aca="false">IF(C27="",0,G27-H27)</f>
        <v>0</v>
      </c>
      <c r="J27" s="13"/>
      <c r="K27" s="12" t="n">
        <f aca="false">IF(AND(B27&lt;&gt;"dom",I27&gt;0),I27,0)</f>
        <v>0</v>
      </c>
      <c r="L27" s="12" t="n">
        <f aca="false">IF(B27="dom",G27,0)</f>
        <v>0</v>
      </c>
      <c r="M27" s="14"/>
      <c r="N27" s="12" t="n">
        <f aca="false">M27*60/52.5</f>
        <v>0</v>
      </c>
    </row>
    <row r="28" customFormat="false" ht="15" hidden="false" customHeight="true" outlineLevel="0" collapsed="false">
      <c r="A28" s="9" t="n">
        <v>20</v>
      </c>
      <c r="B28" s="10" t="str">
        <f aca="false">IF(A28="","",TEXT(DATE(YEAR(MesRef),MONTH(MesRef),A28),"ddd"))</f>
        <v>sex</v>
      </c>
      <c r="C28" s="11" t="n">
        <v>0.333333333333333</v>
      </c>
      <c r="D28" s="11" t="n">
        <v>0.5</v>
      </c>
      <c r="E28" s="11" t="n">
        <v>0.541666666666667</v>
      </c>
      <c r="F28" s="11" t="n">
        <v>0.741666666666667</v>
      </c>
      <c r="G28" s="12" t="n">
        <f aca="false">IF(AND(C28&lt;&gt;"",F28&lt;&gt;""),MOD(F28-C28,1)-MOD(E28-D28,1),0)</f>
        <v>0.366666666666667</v>
      </c>
      <c r="H28" s="12" t="n">
        <f aca="false">IF(OR(B28="",B28="sáb",B28="dom"),0,CargaDiaria)</f>
        <v>0.366666666666667</v>
      </c>
      <c r="I28" s="12" t="n">
        <f aca="false">IF(C28="",0,G28-H28)</f>
        <v>0</v>
      </c>
      <c r="J28" s="13"/>
      <c r="K28" s="12" t="n">
        <f aca="false">IF(AND(B28&lt;&gt;"dom",I28&gt;0),I28,0)</f>
        <v>0</v>
      </c>
      <c r="L28" s="12" t="n">
        <f aca="false">IF(B28="dom",G28,0)</f>
        <v>0</v>
      </c>
      <c r="M28" s="14"/>
      <c r="N28" s="12" t="n">
        <f aca="false">M28*60/52.5</f>
        <v>0</v>
      </c>
    </row>
    <row r="29" customFormat="false" ht="15" hidden="false" customHeight="true" outlineLevel="0" collapsed="false">
      <c r="A29" s="9" t="n">
        <v>21</v>
      </c>
      <c r="B29" s="10" t="str">
        <f aca="false">IF(A29="","",TEXT(DATE(YEAR(MesRef),MONTH(MesRef),A29),"ddd"))</f>
        <v>sáb</v>
      </c>
      <c r="C29" s="11"/>
      <c r="D29" s="11"/>
      <c r="E29" s="11"/>
      <c r="F29" s="11"/>
      <c r="G29" s="12" t="n">
        <f aca="false">IF(AND(C29&lt;&gt;"",F29&lt;&gt;""),MOD(F29-C29,1)-MOD(E29-D29,1),0)</f>
        <v>0</v>
      </c>
      <c r="H29" s="12" t="n">
        <f aca="false">IF(OR(B29="",B29="sáb",B29="dom"),0,CargaDiaria)</f>
        <v>0</v>
      </c>
      <c r="I29" s="12" t="n">
        <f aca="false">IF(C29="",0,G29-H29)</f>
        <v>0</v>
      </c>
      <c r="J29" s="13"/>
      <c r="K29" s="12" t="n">
        <f aca="false">IF(AND(B29&lt;&gt;"dom",I29&gt;0),I29,0)</f>
        <v>0</v>
      </c>
      <c r="L29" s="12" t="n">
        <f aca="false">IF(B29="dom",G29,0)</f>
        <v>0</v>
      </c>
      <c r="M29" s="14"/>
      <c r="N29" s="12" t="n">
        <f aca="false">M29*60/52.5</f>
        <v>0</v>
      </c>
    </row>
    <row r="30" customFormat="false" ht="15" hidden="false" customHeight="true" outlineLevel="0" collapsed="false">
      <c r="A30" s="9" t="n">
        <v>22</v>
      </c>
      <c r="B30" s="10" t="str">
        <f aca="false">IF(A30="","",TEXT(DATE(YEAR(MesRef),MONTH(MesRef),A30),"ddd"))</f>
        <v>dom</v>
      </c>
      <c r="C30" s="11"/>
      <c r="D30" s="11"/>
      <c r="E30" s="11"/>
      <c r="F30" s="11"/>
      <c r="G30" s="12" t="n">
        <f aca="false">IF(AND(C30&lt;&gt;"",F30&lt;&gt;""),MOD(F30-C30,1)-MOD(E30-D30,1),0)</f>
        <v>0</v>
      </c>
      <c r="H30" s="12" t="n">
        <f aca="false">IF(OR(B30="",B30="sáb",B30="dom"),0,CargaDiaria)</f>
        <v>0</v>
      </c>
      <c r="I30" s="12" t="n">
        <f aca="false">IF(C30="",0,G30-H30)</f>
        <v>0</v>
      </c>
      <c r="J30" s="13"/>
      <c r="K30" s="12" t="n">
        <f aca="false">IF(AND(B30&lt;&gt;"dom",I30&gt;0),I30,0)</f>
        <v>0</v>
      </c>
      <c r="L30" s="12" t="n">
        <f aca="false">IF(B30="dom",G30,0)</f>
        <v>0</v>
      </c>
      <c r="M30" s="14"/>
      <c r="N30" s="12" t="n">
        <f aca="false">M30*60/52.5</f>
        <v>0</v>
      </c>
    </row>
    <row r="31" customFormat="false" ht="15" hidden="false" customHeight="true" outlineLevel="0" collapsed="false">
      <c r="A31" s="9" t="n">
        <v>23</v>
      </c>
      <c r="B31" s="10" t="str">
        <f aca="false">IF(A31="","",TEXT(DATE(YEAR(MesRef),MONTH(MesRef),A31),"ddd"))</f>
        <v>seg</v>
      </c>
      <c r="C31" s="11" t="n">
        <v>0.333333333333333</v>
      </c>
      <c r="D31" s="11" t="n">
        <v>0.5</v>
      </c>
      <c r="E31" s="11" t="n">
        <v>0.541666666666667</v>
      </c>
      <c r="F31" s="11" t="n">
        <v>0.741666666666667</v>
      </c>
      <c r="G31" s="12" t="n">
        <f aca="false">IF(AND(C31&lt;&gt;"",F31&lt;&gt;""),MOD(F31-C31,1)-MOD(E31-D31,1),0)</f>
        <v>0.366666666666667</v>
      </c>
      <c r="H31" s="12" t="n">
        <f aca="false">IF(OR(B31="",B31="sáb",B31="dom"),0,CargaDiaria)</f>
        <v>0.366666666666667</v>
      </c>
      <c r="I31" s="12" t="n">
        <f aca="false">IF(C31="",0,G31-H31)</f>
        <v>0</v>
      </c>
      <c r="J31" s="13"/>
      <c r="K31" s="12" t="n">
        <f aca="false">IF(AND(B31&lt;&gt;"dom",I31&gt;0),I31,0)</f>
        <v>0</v>
      </c>
      <c r="L31" s="12" t="n">
        <f aca="false">IF(B31="dom",G31,0)</f>
        <v>0</v>
      </c>
      <c r="M31" s="14"/>
      <c r="N31" s="12" t="n">
        <f aca="false">M31*60/52.5</f>
        <v>0</v>
      </c>
    </row>
    <row r="32" customFormat="false" ht="15" hidden="false" customHeight="true" outlineLevel="0" collapsed="false">
      <c r="A32" s="9" t="n">
        <v>24</v>
      </c>
      <c r="B32" s="10" t="str">
        <f aca="false">IF(A32="","",TEXT(DATE(YEAR(MesRef),MONTH(MesRef),A32),"ddd"))</f>
        <v>ter</v>
      </c>
      <c r="C32" s="11" t="n">
        <v>0.333333333333333</v>
      </c>
      <c r="D32" s="11" t="n">
        <v>0.5</v>
      </c>
      <c r="E32" s="11" t="n">
        <v>0.541666666666667</v>
      </c>
      <c r="F32" s="11" t="n">
        <v>0.741666666666667</v>
      </c>
      <c r="G32" s="12" t="n">
        <f aca="false">IF(AND(C32&lt;&gt;"",F32&lt;&gt;""),MOD(F32-C32,1)-MOD(E32-D32,1),0)</f>
        <v>0.366666666666667</v>
      </c>
      <c r="H32" s="12" t="n">
        <f aca="false">IF(OR(B32="",B32="sáb",B32="dom"),0,CargaDiaria)</f>
        <v>0.366666666666667</v>
      </c>
      <c r="I32" s="12" t="n">
        <f aca="false">IF(C32="",0,G32-H32)</f>
        <v>0</v>
      </c>
      <c r="J32" s="13"/>
      <c r="K32" s="12" t="n">
        <f aca="false">IF(AND(B32&lt;&gt;"dom",I32&gt;0),I32,0)</f>
        <v>0</v>
      </c>
      <c r="L32" s="12" t="n">
        <f aca="false">IF(B32="dom",G32,0)</f>
        <v>0</v>
      </c>
      <c r="M32" s="14"/>
      <c r="N32" s="12" t="n">
        <f aca="false">M32*60/52.5</f>
        <v>0</v>
      </c>
    </row>
    <row r="33" customFormat="false" ht="15" hidden="false" customHeight="true" outlineLevel="0" collapsed="false">
      <c r="A33" s="9" t="n">
        <v>25</v>
      </c>
      <c r="B33" s="10" t="str">
        <f aca="false">IF(A33="","",TEXT(DATE(YEAR(MesRef),MONTH(MesRef),A33),"ddd"))</f>
        <v>qua</v>
      </c>
      <c r="C33" s="11"/>
      <c r="D33" s="11"/>
      <c r="E33" s="11"/>
      <c r="F33" s="11"/>
      <c r="G33" s="12" t="n">
        <f aca="false">IF(AND(C33&lt;&gt;"",F33&lt;&gt;""),MOD(F33-C33,1)-MOD(E33-D33,1),0)</f>
        <v>0</v>
      </c>
      <c r="H33" s="12" t="n">
        <f aca="false">IF(OR(B33="",B33="sáb",B33="dom"),0,CargaDiaria)</f>
        <v>0.366666666666667</v>
      </c>
      <c r="I33" s="12" t="n">
        <f aca="false">IF(C33="",0,G33-H33)</f>
        <v>0</v>
      </c>
      <c r="J33" s="13" t="s">
        <v>33</v>
      </c>
      <c r="K33" s="12" t="n">
        <f aca="false">IF(AND(B33&lt;&gt;"dom",I33&gt;0),I33,0)</f>
        <v>0</v>
      </c>
      <c r="L33" s="12" t="n">
        <f aca="false">IF(B33="dom",G33,0)</f>
        <v>0</v>
      </c>
      <c r="M33" s="14"/>
      <c r="N33" s="12" t="n">
        <f aca="false">M33*60/52.5</f>
        <v>0</v>
      </c>
    </row>
    <row r="34" customFormat="false" ht="15" hidden="false" customHeight="true" outlineLevel="0" collapsed="false">
      <c r="A34" s="9" t="n">
        <v>26</v>
      </c>
      <c r="B34" s="10" t="str">
        <f aca="false">IF(A34="","",TEXT(DATE(YEAR(MesRef),MONTH(MesRef),A34),"ddd"))</f>
        <v>qui</v>
      </c>
      <c r="C34" s="11"/>
      <c r="D34" s="11"/>
      <c r="E34" s="11"/>
      <c r="F34" s="11"/>
      <c r="G34" s="12" t="n">
        <f aca="false">IF(AND(C34&lt;&gt;"",F34&lt;&gt;""),MOD(F34-C34,1)-MOD(E34-D34,1),0)</f>
        <v>0</v>
      </c>
      <c r="H34" s="12" t="n">
        <f aca="false">IF(OR(B34="",B34="sáb",B34="dom"),0,CargaDiaria)</f>
        <v>0.366666666666667</v>
      </c>
      <c r="I34" s="12" t="n">
        <f aca="false">IF(C34="",0,G34-H34)</f>
        <v>0</v>
      </c>
      <c r="J34" s="13"/>
      <c r="K34" s="12" t="n">
        <f aca="false">IF(AND(B34&lt;&gt;"dom",I34&gt;0),I34,0)</f>
        <v>0</v>
      </c>
      <c r="L34" s="12" t="n">
        <f aca="false">IF(B34="dom",G34,0)</f>
        <v>0</v>
      </c>
      <c r="M34" s="14"/>
      <c r="N34" s="12" t="n">
        <f aca="false">M34*60/52.5</f>
        <v>0</v>
      </c>
    </row>
    <row r="35" customFormat="false" ht="15" hidden="false" customHeight="true" outlineLevel="0" collapsed="false">
      <c r="A35" s="9" t="n">
        <v>27</v>
      </c>
      <c r="B35" s="10" t="str">
        <f aca="false">IF(A35="","",TEXT(DATE(YEAR(MesRef),MONTH(MesRef),A35),"ddd"))</f>
        <v>sex</v>
      </c>
      <c r="C35" s="11" t="n">
        <v>0.333333333333333</v>
      </c>
      <c r="D35" s="11" t="n">
        <v>0.5</v>
      </c>
      <c r="E35" s="11" t="n">
        <v>0.541666666666667</v>
      </c>
      <c r="F35" s="11" t="n">
        <v>0.741666666666667</v>
      </c>
      <c r="G35" s="12" t="n">
        <f aca="false">IF(AND(C35&lt;&gt;"",F35&lt;&gt;""),MOD(F35-C35,1)-MOD(E35-D35,1),0)</f>
        <v>0.366666666666667</v>
      </c>
      <c r="H35" s="12" t="n">
        <f aca="false">IF(OR(B35="",B35="sáb",B35="dom"),0,CargaDiaria)</f>
        <v>0.366666666666667</v>
      </c>
      <c r="I35" s="12" t="n">
        <f aca="false">IF(C35="",0,G35-H35)</f>
        <v>0</v>
      </c>
      <c r="J35" s="13"/>
      <c r="K35" s="12" t="n">
        <f aca="false">IF(AND(B35&lt;&gt;"dom",I35&gt;0),I35,0)</f>
        <v>0</v>
      </c>
      <c r="L35" s="12" t="n">
        <f aca="false">IF(B35="dom",G35,0)</f>
        <v>0</v>
      </c>
      <c r="M35" s="14"/>
      <c r="N35" s="12" t="n">
        <f aca="false">M35*60/52.5</f>
        <v>0</v>
      </c>
    </row>
    <row r="36" customFormat="false" ht="15" hidden="false" customHeight="true" outlineLevel="0" collapsed="false">
      <c r="A36" s="9" t="n">
        <v>28</v>
      </c>
      <c r="B36" s="10" t="str">
        <f aca="false">IF(A36="","",TEXT(DATE(YEAR(MesRef),MONTH(MesRef),A36),"ddd"))</f>
        <v>sáb</v>
      </c>
      <c r="C36" s="11"/>
      <c r="D36" s="11"/>
      <c r="E36" s="11"/>
      <c r="F36" s="11"/>
      <c r="G36" s="12" t="n">
        <f aca="false">IF(AND(C36&lt;&gt;"",F36&lt;&gt;""),MOD(F36-C36,1)-MOD(E36-D36,1),0)</f>
        <v>0</v>
      </c>
      <c r="H36" s="12" t="n">
        <f aca="false">IF(OR(B36="",B36="sáb",B36="dom"),0,CargaDiaria)</f>
        <v>0</v>
      </c>
      <c r="I36" s="12" t="n">
        <f aca="false">IF(C36="",0,G36-H36)</f>
        <v>0</v>
      </c>
      <c r="J36" s="13"/>
      <c r="K36" s="12" t="n">
        <f aca="false">IF(AND(B36&lt;&gt;"dom",I36&gt;0),I36,0)</f>
        <v>0</v>
      </c>
      <c r="L36" s="12" t="n">
        <f aca="false">IF(B36="dom",G36,0)</f>
        <v>0</v>
      </c>
      <c r="M36" s="14"/>
      <c r="N36" s="12" t="n">
        <f aca="false">M36*60/52.5</f>
        <v>0</v>
      </c>
    </row>
    <row r="37" customFormat="false" ht="15" hidden="false" customHeight="true" outlineLevel="0" collapsed="false">
      <c r="A37" s="9" t="n">
        <v>29</v>
      </c>
      <c r="B37" s="10" t="str">
        <f aca="false">IF(A37="","",TEXT(DATE(YEAR(MesRef),MONTH(MesRef),A37),"ddd"))</f>
        <v>dom</v>
      </c>
      <c r="C37" s="11"/>
      <c r="D37" s="11"/>
      <c r="E37" s="11"/>
      <c r="F37" s="11"/>
      <c r="G37" s="12" t="n">
        <f aca="false">IF(AND(C37&lt;&gt;"",F37&lt;&gt;""),MOD(F37-C37,1)-MOD(E37-D37,1),0)</f>
        <v>0</v>
      </c>
      <c r="H37" s="12" t="n">
        <f aca="false">IF(OR(B37="",B37="sáb",B37="dom"),0,CargaDiaria)</f>
        <v>0</v>
      </c>
      <c r="I37" s="12" t="n">
        <f aca="false">IF(C37="",0,G37-H37)</f>
        <v>0</v>
      </c>
      <c r="J37" s="13"/>
      <c r="K37" s="12" t="n">
        <f aca="false">IF(AND(B37&lt;&gt;"dom",I37&gt;0),I37,0)</f>
        <v>0</v>
      </c>
      <c r="L37" s="12" t="n">
        <f aca="false">IF(B37="dom",G37,0)</f>
        <v>0</v>
      </c>
      <c r="M37" s="14"/>
      <c r="N37" s="12" t="n">
        <f aca="false">M37*60/52.5</f>
        <v>0</v>
      </c>
    </row>
    <row r="38" customFormat="false" ht="15" hidden="false" customHeight="true" outlineLevel="0" collapsed="false">
      <c r="A38" s="9" t="n">
        <v>30</v>
      </c>
      <c r="B38" s="10" t="str">
        <f aca="false">IF(A38="","",TEXT(DATE(YEAR(MesRef),MONTH(MesRef),A38),"ddd"))</f>
        <v>seg</v>
      </c>
      <c r="C38" s="11" t="n">
        <v>0.333333333333333</v>
      </c>
      <c r="D38" s="11" t="n">
        <v>0.5</v>
      </c>
      <c r="E38" s="11" t="n">
        <v>0.541666666666667</v>
      </c>
      <c r="F38" s="11" t="n">
        <v>0.741666666666667</v>
      </c>
      <c r="G38" s="12" t="n">
        <f aca="false">IF(AND(C38&lt;&gt;"",F38&lt;&gt;""),MOD(F38-C38,1)-MOD(E38-D38,1),0)</f>
        <v>0.366666666666667</v>
      </c>
      <c r="H38" s="12" t="n">
        <f aca="false">IF(OR(B38="",B38="sáb",B38="dom"),0,CargaDiaria)</f>
        <v>0.366666666666667</v>
      </c>
      <c r="I38" s="12" t="n">
        <f aca="false">IF(C38="",0,G38-H38)</f>
        <v>0</v>
      </c>
      <c r="J38" s="13"/>
      <c r="K38" s="12" t="n">
        <f aca="false">IF(AND(B38&lt;&gt;"dom",I38&gt;0),I38,0)</f>
        <v>0</v>
      </c>
      <c r="L38" s="12" t="n">
        <f aca="false">IF(B38="dom",G38,0)</f>
        <v>0</v>
      </c>
      <c r="M38" s="14"/>
      <c r="N38" s="12" t="n">
        <f aca="false">M38*60/52.5</f>
        <v>0</v>
      </c>
    </row>
    <row r="39" customFormat="false" ht="15" hidden="false" customHeight="true" outlineLevel="0" collapsed="false">
      <c r="A39" s="9" t="n">
        <v>31</v>
      </c>
      <c r="B39" s="10" t="str">
        <f aca="false">IF(A39="","",TEXT(DATE(YEAR(MesRef),MONTH(MesRef),A39),"ddd"))</f>
        <v>ter</v>
      </c>
      <c r="C39" s="11" t="n">
        <v>0.333333333333333</v>
      </c>
      <c r="D39" s="11" t="n">
        <v>0.5</v>
      </c>
      <c r="E39" s="11" t="n">
        <v>0.541666666666667</v>
      </c>
      <c r="F39" s="11" t="n">
        <v>0.741666666666667</v>
      </c>
      <c r="G39" s="12" t="n">
        <f aca="false">IF(AND(C39&lt;&gt;"",F39&lt;&gt;""),MOD(F39-C39,1)-MOD(E39-D39,1),0)</f>
        <v>0.366666666666667</v>
      </c>
      <c r="H39" s="12" t="n">
        <f aca="false">IF(OR(B39="",B39="sáb",B39="dom"),0,CargaDiaria)</f>
        <v>0.366666666666667</v>
      </c>
      <c r="I39" s="12" t="n">
        <f aca="false">IF(C39="",0,G39-H39)</f>
        <v>0</v>
      </c>
      <c r="J39" s="13"/>
      <c r="K39" s="12" t="n">
        <f aca="false">IF(AND(B39&lt;&gt;"dom",I39&gt;0),I39,0)</f>
        <v>0</v>
      </c>
      <c r="L39" s="12" t="n">
        <f aca="false">IF(B39="dom",G39,0)</f>
        <v>0</v>
      </c>
      <c r="M39" s="14"/>
      <c r="N39" s="12" t="n">
        <f aca="false">M39*60/52.5</f>
        <v>0</v>
      </c>
    </row>
    <row r="41" customFormat="false" ht="18" hidden="false" customHeight="true" outlineLevel="0" collapsed="false">
      <c r="F41" s="15" t="s">
        <v>34</v>
      </c>
      <c r="G41" s="16" t="n">
        <f aca="false">SUM(G9:G39)</f>
        <v>7.21041666666667</v>
      </c>
      <c r="I41" s="16" t="n">
        <f aca="false">SUM(I9:I39)</f>
        <v>0.24375</v>
      </c>
      <c r="K41" s="16" t="n">
        <f aca="false">SUM(K9:K39)</f>
        <v>0.110416666666667</v>
      </c>
      <c r="L41" s="16" t="n">
        <f aca="false">SUM(L9:L39)</f>
        <v>0.25</v>
      </c>
      <c r="M41" s="16" t="n">
        <f aca="false">SUM(M9:M39)</f>
        <v>0.291666666666667</v>
      </c>
      <c r="N41" s="16" t="n">
        <f aca="false">SUM(N9:N39)</f>
        <v>0.333333333333333</v>
      </c>
    </row>
    <row r="43" customFormat="false" ht="15" hidden="false" customHeight="false" outlineLevel="0" collapsed="false">
      <c r="A43" s="17" t="s">
        <v>35</v>
      </c>
    </row>
    <row r="44" customFormat="false" ht="15" hidden="false" customHeight="false" outlineLevel="0" collapsed="false">
      <c r="A44" s="4" t="s">
        <v>36</v>
      </c>
    </row>
    <row r="45" customFormat="false" ht="15" hidden="false" customHeight="false" outlineLevel="0" collapsed="false">
      <c r="A45" s="4" t="s">
        <v>37</v>
      </c>
    </row>
    <row r="46" customFormat="false" ht="15" hidden="false" customHeight="false" outlineLevel="0" collapsed="false">
      <c r="A46" s="4" t="s">
        <v>38</v>
      </c>
    </row>
    <row r="47" customFormat="false" ht="15" hidden="false" customHeight="false" outlineLevel="0" collapsed="false">
      <c r="A47" s="4" t="s">
        <v>39</v>
      </c>
    </row>
    <row r="48" customFormat="false" ht="15" hidden="false" customHeight="false" outlineLevel="0" collapsed="false">
      <c r="A48" s="4" t="s">
        <v>40</v>
      </c>
    </row>
  </sheetData>
  <sheetProtection sheet="true"/>
  <conditionalFormatting sqref="A9:N39">
    <cfRule type="expression" priority="2" aboveAverage="0" equalAverage="0" bottom="0" percent="0" rank="0" text="" dxfId="0">
      <formula>OR($B9="sáb",$B9="dom")</formula>
    </cfRule>
    <cfRule type="expression" priority="3" aboveAverage="0" equalAverage="0" bottom="0" percent="0" rank="0" text="" dxfId="1">
      <formula>AND($A9&lt;&gt;"",$B9&lt;&gt;"sáb",$B9&lt;&gt;"dom",$C9="",$J9="")</formula>
    </cfRule>
    <cfRule type="expression" priority="4" aboveAverage="0" equalAverage="0" bottom="0" percent="0" rank="0" text="" dxfId="2">
      <formula>$K9&gt;2/24</formula>
    </cfRule>
    <cfRule type="expression" priority="5" aboveAverage="0" equalAverage="0" bottom="0" percent="0" rank="0" text="" dxfId="3">
      <formula>AND($G9&gt;6/24,$D9&lt;&gt;"",MOD($E9-$D9,1)&lt;1/24)</formula>
    </cfRule>
  </conditionalFormatting>
  <dataValidations count="1">
    <dataValidation allowBlank="true" error="Digite a hora no formato 24 horas com dois-pontos, por exemplo 13:30." errorStyle="stop" errorTitle="Hora inválida" operator="between" showDropDown="false" showErrorMessage="true" showInputMessage="false" sqref="C9:F39 M9:M39" type="time">
      <formula1>0</formula1>
      <formula2>0.999988426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2026-10-25T12:22:28Z</dcterms:created>
  <dc:creator>openpyxl</dc:creator>
  <dc:description/>
  <dc:language>pt-BR</dc:language>
  <cp:lastModifiedBy/>
  <dcterms:modified xsi:type="dcterms:W3CDTF">2026-10-25T12:22:28Z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